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mineduca-my.sharepoint.com/personal/nayadeth_flores_mineduc_cl/Documents/PPTO 2023/PRESUPUESTO 2023/RRFF/CUMPLIMIENTO GLOSA/"/>
    </mc:Choice>
  </mc:AlternateContent>
  <xr:revisionPtr revIDLastSave="45" documentId="8_{6D79FBBA-92BE-457B-AA2E-FEF875F78E11}" xr6:coauthVersionLast="47" xr6:coauthVersionMax="47" xr10:uidLastSave="{AEAFA824-7F45-4A0F-8E2B-62F8B31BCF6F}"/>
  <bookViews>
    <workbookView xWindow="44880" yWindow="2610" windowWidth="29040" windowHeight="15840" xr2:uid="{708A3650-A151-45FB-B150-0935F9C61736}"/>
  </bookViews>
  <sheets>
    <sheet name="BASE " sheetId="1" r:id="rId1"/>
    <sheet name="GLOSA 14,16"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F8" i="2"/>
  <c r="F9" i="2"/>
  <c r="F10" i="2"/>
  <c r="F11" i="2"/>
  <c r="F12" i="2"/>
  <c r="F6" i="2"/>
  <c r="E8" i="2"/>
  <c r="V2" i="1"/>
  <c r="F3" i="2"/>
  <c r="F4" i="2"/>
  <c r="F5" i="2"/>
  <c r="F2" i="2"/>
  <c r="E3" i="2"/>
  <c r="G4" i="1"/>
  <c r="F4" i="1"/>
  <c r="H4" i="1" l="1"/>
  <c r="W2" i="1"/>
</calcChain>
</file>

<file path=xl/sharedStrings.xml><?xml version="1.0" encoding="utf-8"?>
<sst xmlns="http://schemas.openxmlformats.org/spreadsheetml/2006/main" count="497" uniqueCount="179">
  <si>
    <t>N° de Ley</t>
  </si>
  <si>
    <t>ART. - GLOSA PARTIDA, GLOSA CAPÍTULO, GLOSA PROGRAMA</t>
  </si>
  <si>
    <t>IMPUTACIÓN</t>
  </si>
  <si>
    <t>DENOMINACIÓN</t>
  </si>
  <si>
    <t>PART.</t>
  </si>
  <si>
    <t>CAP.</t>
  </si>
  <si>
    <t>PROGR.</t>
  </si>
  <si>
    <t>SUBT.</t>
  </si>
  <si>
    <t>ÍTEM</t>
  </si>
  <si>
    <t>ASIG.</t>
  </si>
  <si>
    <t>GLOSA N°</t>
  </si>
  <si>
    <t>ARTICULO N°</t>
  </si>
  <si>
    <t>MATERIA</t>
  </si>
  <si>
    <t>Destinatario</t>
  </si>
  <si>
    <t>PLAZO INTERNO</t>
  </si>
  <si>
    <t>PLAZO LEY</t>
  </si>
  <si>
    <t>CR RESPONSABLE</t>
  </si>
  <si>
    <t>ENCARGADO RRFF</t>
  </si>
  <si>
    <t>POR EJECUTAR (M$)</t>
  </si>
  <si>
    <t>Observaciones</t>
  </si>
  <si>
    <t>Artículo Ley</t>
  </si>
  <si>
    <t xml:space="preserve">Subsecretaría de Educación </t>
  </si>
  <si>
    <t>Articulado</t>
  </si>
  <si>
    <t>DIPLAP - CNT</t>
  </si>
  <si>
    <t>1</t>
  </si>
  <si>
    <t>24</t>
  </si>
  <si>
    <t>03</t>
  </si>
  <si>
    <t>532</t>
  </si>
  <si>
    <t>11</t>
  </si>
  <si>
    <t>14.16</t>
  </si>
  <si>
    <t xml:space="preserve">Objetivo </t>
  </si>
  <si>
    <t xml:space="preserve">Gobierno / empresa </t>
  </si>
  <si>
    <t xml:space="preserve">Modalidad Compra </t>
  </si>
  <si>
    <t xml:space="preserve">Gasto Total M$ </t>
  </si>
  <si>
    <t xml:space="preserve">Enero </t>
  </si>
  <si>
    <t xml:space="preserve">Febrero </t>
  </si>
  <si>
    <t>Marzo</t>
  </si>
  <si>
    <t>Abril</t>
  </si>
  <si>
    <t>Mayo</t>
  </si>
  <si>
    <t>Junio</t>
  </si>
  <si>
    <t>Julio</t>
  </si>
  <si>
    <t xml:space="preserve">Agosto </t>
  </si>
  <si>
    <t>Septiembre</t>
  </si>
  <si>
    <t>Noviembre</t>
  </si>
  <si>
    <t>Diciembre</t>
  </si>
  <si>
    <t>LP</t>
  </si>
  <si>
    <t>21.516 de 20.12.22</t>
  </si>
  <si>
    <t>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
La precitada información deberá ser remitida en igual plazo y con el mismo detalle a la Comisión Especial Mixta de Presupuestos.</t>
  </si>
  <si>
    <t>Comisión Especial Mixta de Presupuestos</t>
  </si>
  <si>
    <t xml:space="preserve">Reinaldo Leyton </t>
  </si>
  <si>
    <t>PRESUPUESTO ASIGNADO (inicial) (M$)</t>
  </si>
  <si>
    <t>Observ.</t>
  </si>
  <si>
    <t>ORD. N°04/460  30-03-2023 *Rebaja de Presupuesto M$240.000.-</t>
  </si>
  <si>
    <t>EJECUCION AL 31-03-2023 (M$)</t>
  </si>
  <si>
    <t>AYM-01-CONTINUIDAD SISTEMA ATENCIÓN CIUDADANA CRM (SIAC-AYUDA MINEDUC)</t>
  </si>
  <si>
    <t>AYM-02-REPORTERÍA DE GESTIÓN INTEGRADA AYUDA MINEDUC</t>
  </si>
  <si>
    <t>AYM-03-PROYECTO DIGITALIZACIÓN DE ACTAS</t>
  </si>
  <si>
    <t>AYM-04-EMISIÓN DE CERTIFICADO DE ALUMNO REGULAR EN LINEA</t>
  </si>
  <si>
    <t>CNT-DES-01- CONTINUIDAD DE PLATAFORMAS CORE LEGADOS ANTE INCIDENCIAS</t>
  </si>
  <si>
    <t>CNT-DES-02- CONTINUIDAD DE SISTEMAS CORE CON NUEVAS PLATAFORMAS TECNOLÓGICAS</t>
  </si>
  <si>
    <t>CNT-DES-03- SERVICIOS DE ASEGURAMIENTO DE CALIDAD</t>
  </si>
  <si>
    <t>CNT-DES-04- CAPACITACION TIC SERVICIOS DE INDUCCIÓN, PREPARACIÓN Y VERIFICACIÓN DE DESARROLLO CON CÓDIGO SEGURO</t>
  </si>
  <si>
    <t>CNT-DES-05- SERVICIO DE LEVANTAMIENTO Y DOCUMENTACIÓN DE ESTADO GENERAL DE SISTEMA LEGACY SIGE, Y PROPUESTA DE REEMPLAZO</t>
  </si>
  <si>
    <t>CNT-DES-06- SERVICIOS NUBE CON DESARROLLO AGNÓSTICO</t>
  </si>
  <si>
    <t>CNT-DES-08- RENOVACIÓN LICENCIA SUITE ADOBE CLOUD</t>
  </si>
  <si>
    <t>CNT-GD-01-AUTOMATIZACIÓN DE ENVÍO DE INFORMACION</t>
  </si>
  <si>
    <t>CNT-GD-01-DIGITALIZACIÓN CONVENIO DE INTEROPERABILIDAD MINEDUC Y SOSTENEDORES</t>
  </si>
  <si>
    <t>CNT-ME-02-SOPORTE EXTENDIDO SISTEMA SIGEMET</t>
  </si>
  <si>
    <t>CNT-ME-03-CONSULTORIA SISTEMAS EN DRUPAL</t>
  </si>
  <si>
    <t>CNT-ME-09-MANTENIMIENTO PARA ATENCIÓN SISTEMAS LEGADO</t>
  </si>
  <si>
    <t>CNT-OP-00 - GARANTIAS</t>
  </si>
  <si>
    <t>CNT-OP-05-SEGURIDAD CENTRO OPERACIONES</t>
  </si>
  <si>
    <t>CNT-OP-15-PENTAHO BUSINESS ANALTYTICS</t>
  </si>
  <si>
    <t>CNT-OP-16-CLOUD COMPUTING PARA PLATAFORMA</t>
  </si>
  <si>
    <t>DEG-11-INTEGRACIÓN PLATAFORMAS DE EDUCACIÓN ESPECIAL</t>
  </si>
  <si>
    <t>DEG-12-ACTUALIZACIÓN DE ATRIBUTOS SEP EN INFOMINEDUC</t>
  </si>
  <si>
    <t>DIPLAP-SOPORTE MODULO DE GESTIÓN DE RIESGOS SIGEMET</t>
  </si>
  <si>
    <t>INNOVACIÓN-03-PLATAFORMA DE POSTULACION CENTRO DE INNOVACIÓN</t>
  </si>
  <si>
    <t>INNOVACIÓN-04-PLATAFORMA TECNOLOGICA PARA LA FIRMA DE CONVENIOS</t>
  </si>
  <si>
    <t>UNS-01-MEJORA PLATAFORMA INFOMINEDUC-SIGE</t>
  </si>
  <si>
    <t>UNS-02-MEJORA PLATAFORMA LIQUIDACION WEB</t>
  </si>
  <si>
    <t>URAE-01-SISTEMA DE ADMISION ESCOLAR</t>
  </si>
  <si>
    <t>URAE-02-REGISTRO PÚBLICO ONLINE</t>
  </si>
  <si>
    <t>URAE-03-PLATAFORMA RECONOCIMIENTO OFICIAL (ROAF)</t>
  </si>
  <si>
    <t>URAE-04-MIME VERSIÓN ANTIGUA</t>
  </si>
  <si>
    <t>URAE-05-PLATAFORMA RO PARVULARIA</t>
  </si>
  <si>
    <t>URAE-06-PLATAFORMA PERSONA JURÍDICA SIN FINES DE LUCRO (PJSFL)</t>
  </si>
  <si>
    <t>URAE-07-HERRAMIENTA DE CERTIFICADO DE SUBVENCIONES (FICHA BANCO)</t>
  </si>
  <si>
    <t>URAE-08-CAPACIDADES DE EE.EE QUE RECIBEN APORTES DEL ESTADO</t>
  </si>
  <si>
    <t xml:space="preserve">DESARROLLO TIC </t>
  </si>
  <si>
    <t>AREA</t>
  </si>
  <si>
    <t>TRIM.</t>
  </si>
  <si>
    <t>INICIATIVA</t>
  </si>
  <si>
    <t>ACTIVIDAD</t>
  </si>
  <si>
    <t>DEVENGADO M$</t>
  </si>
  <si>
    <t>ASIGN_SUB24</t>
  </si>
  <si>
    <t>ENTIDAD_EJEC</t>
  </si>
  <si>
    <t>MODALIDAD ASIGNACION</t>
  </si>
  <si>
    <t>METOD_ELECCION_BENEF (ACCION)</t>
  </si>
  <si>
    <t xml:space="preserve">BENEFICIARIO </t>
  </si>
  <si>
    <t>N° BENEFICIARIOS</t>
  </si>
  <si>
    <t>RBD si aplica</t>
  </si>
  <si>
    <t>REGION</t>
  </si>
  <si>
    <t xml:space="preserve">DIPLAP - CNT </t>
  </si>
  <si>
    <t>PRIMER TRIMESTRE</t>
  </si>
  <si>
    <t>09.01.01.24.03.532</t>
  </si>
  <si>
    <t xml:space="preserve">NO APLICA </t>
  </si>
  <si>
    <t xml:space="preserve">NIVEL NACIONAL </t>
  </si>
  <si>
    <t>Gasto Mensual - 1° Trimestre (M$)</t>
  </si>
  <si>
    <t>Gasto Mensual - 2° Trimestre (M$)</t>
  </si>
  <si>
    <t>Gasto Mensual - 3° Trimestre (M$)</t>
  </si>
  <si>
    <t>Gasto Mensual - 4° Trimestre (M$)</t>
  </si>
  <si>
    <t>Octubre</t>
  </si>
  <si>
    <t>PRESUPUESTO ACTUAL (M$)</t>
  </si>
  <si>
    <t xml:space="preserve"> - </t>
  </si>
  <si>
    <t>La Oficina de Atención Ciudadana Ayuda Mineduc, cuenta con un sistema CRM Dynamic 2015 On Premise para el registro, seguimiento y resolución de solicitudes y requerimientos (trámites, consultas, denuncias, reclamos y solicitudes de transparencia). Actualmente estamos utilizando la versión 2015 y se requiere con urgencia realizar una actualización de la versión utilizada, lo que corresponde a 600 licencias. Esto se justifica tanto por motivos de soporte por parte de Microsoft como por continuidad operativa del sistema y mejoramiento del desempeño. 
El CRM de Ayuda Mineduc es el sistema central de atención y transacciones de los tres canales de atención del Ministerio de Educación, Web, Presencial y Call Center, registrando el 80% de las solicitudes de información y trámites que son gestionadas en el Mineduc.
Entre los 2013 y 2021 se han efectuado 7.566.587 transacciones con un promedio de 945.323 transacciones anuales.</t>
  </si>
  <si>
    <t xml:space="preserve">El proyecto considera la integración de las distintas fuentes de datos de los aplicativos utilizados por Ayuda Mineduc para la atención (CRM, SNEC, Infomineduc, BackOffice de SAE) a través de la generación de reportes automatizados "Reporting Services"- SSRS. Se requiere la habilitación de estos reportes para contar con información confiable, oportuna y actualizada respecto de la demanda ciudadana a nivel nacional, en sus 3 canales de atención (Web, presencial y call center), obteniendo información relevante para el mejoramiento continuo de los procesos, el sitio web es: https://www.ayudamineduc.cl/. </t>
  </si>
  <si>
    <t>El objetivo de este proyecto es continuidad de la digitalización de alrededor de siete millones de actas de notas en sus distintos formatos y soportes (papel y microfichas) el procesamiento de la información ya digitalizada y disposición de esta misma a través de un software de búsqueda desarrollado internamente en la Coordinación Nacional de Tecnología del Ministerio de Educación. Lo anterior permitirá, por una parte, optimizar el proceso de búsqueda de certificados, que aún no se encuentran en línea, reemplazando un procedimiento manual por una búsqueda digital. Por otra parte, permitirá conservar este material histórico y único. Este proyecto esta alineado con la política de Información en la nube.
Dar continuidad operacional a los equipos y software de digitalización adquiridos por el ministerio
Plazo ejecución: 2021 – 2025, costo estimado de M$ 16.660 para el 2023</t>
  </si>
  <si>
    <t xml:space="preserve">Actualmente el certificado de alumno regular solo se puede solicitar y emitir en el establecimiento donde el menor se encuentra matriculado, a petición de los apoderados en los plazos y formatos que el establecimiento estime conveniente. Siendo responsabilidad del establecimiento y sin intervención del Ministerio de Educación para esta entrega, quien no emite estos certificados.
Este proyecto busca crear una aplicación que permita emitir certificados en línea de alumno regular desde el Ministerio de Educación, para estudiantes de enseñanza parvularia básica y media en un formato único, a partir de la información de matrículas de establecimientos educacionales que se encuentran en el Sistema de Información General de Estudiantes (SIGE), la plataforma Web del Ministerio que integra toda la información de los Sostenedores, Establecimientos Educacionales, Docentes, Asistentes y alumnos.
El año 2022 un pronunciamiento de Jurídica informó que este certificado solo lo emiten los establecimientos educacionales, sin embargo se insistirá en la modificación de la norma  en función de la importancia del beneficio a los ciudadano y en el marco de las actualizaciones legales que la modernización de Estado supone. </t>
  </si>
  <si>
    <t>plataformas Core Legadas comprenden el núcleo actual de los sistemas del MINEDUC, pero a la vez existen escasos recursos para atenderlos, los que en su mayor parte colaboran en tareas de procesos y modificaciones de configuraciones, lo que permite seguir operando, sin cambios en los sistemas. Sin embargo, se requiere aumentar la capacidad de desarrollo de estos sistemas ante nuevas necesidades existentes y proyectadas (por ejemplo, necesidades de cambios por otros procesos como SAE, por cambios normativos, o por incidencias urgentes), el no acompañar estas modificaciones conlleva riesgos de fallas en cadena el resto de los sistemas y sus procesos asociados. En este grupo se comprenden sistemas como: a) SIGE que contiene toda la información oficial provista por los sostenedores al MINEDUC y las Actas asociadas de los alumnos-más de: 20.000 establecimientos, 500.000 docentes, 4 millones de alumnos-; b) SIGPA, que es un grupo de sistemas para los pagos asociados a Subvenciones -más de 5 mil billones de pesos anuales-; c) CERLIC – Sistema para el registro de información de educación flexible de menores y mayores; d) Certificados - Sistema para la generación de Certificados-más de 11.000.000 de certificados de alumnos anules en pre pandemia-; e) FED para Firma Electrónica Avanzada, entre otros. 
-	Estos sistemas están basados en plataformas monolíticas, con uso de Servicios Web, PHP o Java en versiones desactualizadas (v. 6 y 8), servidores Apache, y Bases de Datos de distintos proveedores (DB2, SQLServer y Open Source como PostgreSQL y MySQL). 
-	Por ello, mientras se trabaja en sus reemplazos y dada la importancia para los procesos del Ministerio, se requiere permitir la continuidad operacional de sus desarrollos, el cierre de deuda técnica y mejora de los Sistemas Core legados del MINEDUC, a través de una célula especializada de desarrollo Scrum para abordar el backlog señalado, y avanzar de acuerdo a las prioridades de negocio, que permita mantener sistemas operativos, con capacidad de desarrollo, cumplimiento de estándares de seguridad de normativa y observaciones de la CGR, así como utilizar herramientas tecnológicas vigentes. La célula tendrá una contraparte técnica interna y responsables por sistemas que revisarán con la misma los avances.
-	Se requiere un proyecto a 36 meses, con M$ 207.000 de recursos requeridos para el 2023, para permitir desarrollos sostenibles o con un equipo base compuesto por arquitecto, ingeniero DEVOPS Technical Lead, Desarrolladores Backend y Frontend y desarrollador QA (ver detalle en 3.4).-
-	Los sistemas Core son interoperables con sistemas internos y también con sistemas externos. Por ejemplo, certificados opera con firma digital o los sistemas de proveedores de gestión de establecimientos educacionales interoperan con SIGE a través de API´s definidas. Dado lo anterior, es requisito que estos sistemas se mantengan operativos ante cambios, seguros y vigentes tecnológicamente, al existir terceros que dependen de su operación.
-	Estos sistemas apoyan procesos Core del MINEDUC, que son centrales para diferentes áreas como: DEG; UCE; CPEIP. Entre estos procesos de: Declaración de Asistencia de todos los establecimientos del país (SIGE), y procesos relacionados que se basan en información de SIGE como: identificación de alumnos prioritario; Admisión Escolar (SAE); Asignación de Subsidios (SIGPA); Obtención de Certificados de estudiantes (Certificados) o de Educación Superior (Certificados IES Cerradas); Estudios de jóvenes y adultos en modalidad flexible (CERLIC), de forma que si uno de ellos falla o no es capaz de procesar adecuadamente, afecta proceso centrales del Ministerio, los que poseen no sólo alcance a la Comunidad Escolar, sino también a la ciudadanía.C24</t>
  </si>
  <si>
    <t>En el MINEDUC desde el año 2020 existen nuevos procesos vinculados al Sistema de Admisión Escolar (SAE) de la Subsecretaría de Educación, así como sistemas para el Acceso a Educación Superior de la Subsecretaria de Educación Superior, los que están desarrollados en nuevas plataformas, pero no disponen de recursos internos para los controles de cambio que requieren para nuevos requerimientos de usuarios, por nuevas normativas, para atender observaciones de la CGR o para cierre de vulnerabilidades de Seguridad.</t>
  </si>
  <si>
    <t>Estos Sistemas Core de nuevas plataformas SAE y Acceso, basado en el Modelo Vista Controlador MVC, con  una capa Front Vue JS, con Swagger en Springboot y BD MongoDB.</t>
  </si>
  <si>
    <t>El MINEDUC no cuenta con recursos para realizar pruebas de seguridad, cuya aplicación además de bajar el riesgo de exposición, control de un tercero de procesos, o alteración de datos, permite ahorro de costos en el mediano plazo. El desarrollo de software comprende diversas etapas y si se detecta un fallo en las fases iniciales, el costo de reparar aquel error podría ser mucho menor.
En un mundo digital lleno de hackers, para los usuarios siempre es importante encontrar productos confiables que protejan su información. El conjunto de pruebas de seguridad de software ayuda a identificar y resolver vulnerabilidades en los productos de forma anticipada, y son parte del conjunto de acciones que permiten asegurar, en un alto porcentaje, la calidad y seguridad de un aplicativo. Lo anterior, sumado al uso de herramientas de código abierto que permitan documentar, medir y monitorear la actividad, aseguran el buen uso por parte de los usuarios de los recursos, así como las métricas ayudan a rastrear y alertar de riesgos a lo largo del tiempo.</t>
  </si>
  <si>
    <t xml:space="preserve">El proyecto se basa en lo siguiente:
-	Oportunidad de actualizar SIGE para potenciar su valor como referencia en información y gestión de procesos de la comunidad escolar (MINEDUC, colegios, sostenedores, docentes, estudiantes).
-	La solución pasa por el levantamiento de procesos como primer paso para cubrir la deuda técnica y acortar la brecha tecnológica.
-	SIGE actualmente es el principal sistema core del MINEDUC, fuente de información oficial para la mayoría de los procesos y programas de la organización.
El año 2007 nace uno de los sistemas claves del Ministerio de Educación, SIGE (Sistema de Información General de Estudiantes), que fue un gran avance como herramienta de gestión y como repositorio de información más precisa, detallada y centralizada de la comunidad educativa (colegios, docentes, alumnos, sostenedores), convirtiéndose en la fuente principal para los diferentes requerimientos y necesidades de la organización, así como para la toma de decisiones y generación de políticas públicas. Uno de los primeros resultados de su uso en el área de subvenciones, fue un ahorro de alrededor de 4 millones de dólares mensuales en el pago de Subvenciones. </t>
  </si>
  <si>
    <t xml:space="preserve">- </t>
  </si>
  <si>
    <t>EMPRESA</t>
  </si>
  <si>
    <t>El Ministerio está se encuentra las etapas iniciales de migración de la totalidad de su infraestructura y servicios a la nube, estando ya una parte de sus sistemas en la Nube como SAE o Acceso. Para ello, se requiere comprender y mejorar las capacidades del equipo de desarrollo que ofrecen los diferentes servicios disponibles en la nube, verificando con una consultoría aplicaciones prácticas de desarrollo en la nube que permitan aprovechar las oportunidades que ofrece, pero que a la vez no genere dependencias del proveedor circunstancial del Ministerio, y permita asegurar sistemas con fortalezas en seguridad. Para ello, se requiere una revisión de las plataformas en la nube existentes en el Ministerio y su levantamiento como arquitectura de Nube, como es el caso de los sistemas SAE, Acceso o Libro Digital existentes en AWS, generar talleres con aplicaciones para prácticas y jornadas de transferencia, y finalmente aplicar en dos sistemas de la CNT mejoras que ofrece la Nube para apoyar su migración, con asesoría de consultores.</t>
  </si>
  <si>
    <t>El proyecto apunta a disminuir la sobrecarga administrativa que aflige a los sostenedores, directivos y docentes
de las escuelas con el objetivo de que efectivamente puedan focalizar su trabajo en quehaceres de orden
pedagógico, dar más tiempo a los docentes para que motiven y apoyen a sus estudiantes e impactar positivamente en la calidad de la educación.</t>
  </si>
  <si>
    <t xml:space="preserve">En el marco del mejoramiento de la calidad de la educación, la Subsecretaría de Educación, a través del Sistema de Gestión de Metas-SIGEMET- adquirido en 2016, permite a los centros de responsabilidad a nivel nacional informar avances de un pool de indicadores mensuales, con el objetivo de poder realizar seguimiento y análisis por parte de la División de Planificación y Presupuesto respecto a un conjunto de metas. </t>
  </si>
  <si>
    <t>La Subsecretaría de Educación, a través de la Coordinación Nacional de Tecnología, en adelante CNT, requiere contratar el servicio de mantención de sistemas basados en DRUPAL, para mantener actualizados sus parches de seguridad y actualizar la versión de Drupal no implicando necesariamente implementar el proyecto desde cero debido al cambio de actualización.</t>
  </si>
  <si>
    <t>Se considera adquisición de proyectos de mantención de software o servicios de mantención para sistemas informáticos para la atención de requerimientos emergentes de sistemas legados que requieren asistencia para su operación continua y mantención evolutiva, correctiva y preventiva. No se considera la adquisición de licencias. El servicio de mantenimiento de plataformas es para garantizar su correcta operación y poder abordar las solicitudes de cambio producto de cambios por adecuaciones de la normativa de la ley y nuevas funcionalidades para dar más autonomía al usuario.</t>
  </si>
  <si>
    <t xml:space="preserve">
A traves de la licitacion publica  592-67-LR21 la Subsecretaria contrato el Servicio Administración, soporte, monitoreo y SOC para la  Infraestrutura de Firewall Checkpoint , que permite mantener la continuidad operativa de la seguridad perimetral de la red institucional como tambien de los servicios TI de esta  Subsecretaria.
Es indispensable mantener esta capa de seguridad para los activos de informacion de esta Subsecretaria de Estado, asi como ir evolucionando en conjutno con la empresa adjudicada en mejoras sustanciales en temas de seguridad informatica. </t>
  </si>
  <si>
    <t>La subsecretaria de Educación tiene hasta este año, 19 convenios de interoperabilidad con múltiples organizaciones externas a la Subsecretaria de Educación, convenios que involucran al menos un intercambio de información trimestral.
Estos convenios, nos permiten entregar y recibir de distintos tipos de información en forma y frecuencia. Esta tarea hasta ahora es manual, lo que nos obliga a coordinar al menos un equipo de 4 personas del área de gestión de datos de la coordinación nacional de tecnología, en forma permanente para recibir y entregar información.
Durante los últimos años se han registrado un aumento en las solicitudes hacia la Subsecretaria  de Educación en tipos de información y frecuencia, debido a las nuevas leyes que se han instaurado, además de la creación de la nueva subsecretaria de Educación superior y las nuevas solicitudes de la Subsecretaria de Párvulos, lo que genera nuevos convenios de interoperabilidad con trabajo colaborativo constante, considerando que la actual Coordinación de Tecnología de la Subsecretaria de Educación, ahora provee servicios a la Subsecretaria de Educación Superior y Subsecretaria de Educación de Párvulo.
Este aumento nos plantea formular nuevas estrategias de entrega de información, para optimizar estas las tareas.
Actualmente estamos realizando el levantamiento de procesos, su documentación y recepción de los diferentes grupos de datos, siendo una oportunidad de automatizar las tareas necesarias para optimizar.
Lo que nos significaría entablar una metodología de automatización de procesos de envío y recepción de información, mediante el apoyo de herramientas existentes en la Subsecretaria.</t>
  </si>
  <si>
    <t>Por temas de continuidad operativa de infraestructura para procesamiento y almacenamiento en Cloud, la cual complementa la ya existente en nuestro Data Center Físico, además de complementar servicios y sistemas informáticos residentes On-Premise, minimizando los costos de mantenimiento y administración por parte de esta subsecretaria y entregando opciones tecnológicas nativas de servicios que son utilizadas en alta demanda, demostrando estabilidad y escalabilidad de estos últimos.
En el proceso migratorio en la adopción a cloud, ha permitido subir los siguientes sistemas estratégicos a Cloud:
El Sistema de Admisión Escolar (SAE), que consiste en un proceso online de postulación centralizado a la educación escolar, regulado por la Ley de Inclusión Escolar Nº 20845. El proceso consta de un registro, recuperar contraseña, un primer periodo de postulación, entrega de resultados del primer periodo, entrega de resultados de listas de espera, un segundo periodo de postulación y una entrega de resultados del segundo periodo. Cada año, a lo largo de todo el país, postulan alrededor de 600.000 personas a los 8.000 establecimientos educacionales que ofrecen niveles desde Prekínder a 4º Medio. Las 600.000 personas se dividen entre 500.000 en el primer periodo de postulación y resultados y 100.000 en el segundo periodo.
El sistema tiene peaks de transacciones que han llegado a 16.000 TPS y se estima que en el año 2022 llegara a los 20.000 TPS, volviendo al aumento en el movimiento de estudiantes que se veía previo a la pandemia.
•	https://admision.mineduc.cl/registro/
•	https://admision.mineduc.cl/vitrina-vue/
•	https://admision.mineduc.cl/recuperar-comprobante/
•	https://admision.mineduc.cl/postulacion/
•	https://admision.mineduc.cl/resultados/
El Sistema de Aseguramiento de la Calidad (SAC) fue creado el año 2011 (Ley N° 20.529) y corresponde a la nueva institucionalidad en educación que tiene por objetivo asegurar el acceso a una educación de calidad, mediante la evaluación integral, fiscalización pertinente y apoyo y orientación constante a los establecimientos. Esta nueva institucionalidad suma a los organismos ya existentes, Ministerio de Educación (MINEDUC) y Consejo Nacional de Educación (CNED), dos nuevas instituciones: la Agencia de Calidad de la Educación (ACE) y la Superintendencia de Educación (SIE).
El SAC ya está en funcionamiento para el nivel escolar, pero todavía no lo está para todo el nivel de Educación Parvularia (EP). El MINEDUC comenzó la marcha blanca en Jardines Infantiles el año 2021.
Dentro de las funciones anteriormente mencionadas que se enmarcan en el SAC, hay dos principales órganos para lo cual se relaciona el presente proyecto. Por un lado, la Agencia de Calidad de la Educación tiene como fin evaluar y orientar a los establecimientos. Por otro lado, el MINEDUC que es el órgano rector del SAC, y diseña e implementa las políticas educacionales para todo el sistema educativo. Asimismo, específicamente, la Subsecretaría de Educación Parvularia (SEP, perteneciente al MINEDUC), tiene el rol de ofrecer acompañamiento técnico pedagógico a los establecimientos que lo requieran.
•	https://www.calidadparvularia.cl/
El Sistema de Acceso a la Educación Superior (ACCESO) a raíz de la entrada en vigor de la ley N°21.091, sobre Educación Superior, la cual demanda la creación e implementación de un nuevo Sistema de Acceso a la Educación Superior, sistema que debe operar en línea con acceso para todo el territorio nacional, incorporándose a todas las instituciones de educación superior, sean estas universidades, centro de formación técnica (CFT) e institutos profesionales (IP).
Así mismo, a través de la plataforma Cloud se integra un sistema denominado PES, el cual integra los procesos entre las distintas áreas de la Subsecretaría. Lo anterior, permite capturar datos y documentos que las distintas instituciones de educación superior deben enviar por medio de esta plataforma, con el propósito de que estos sean validados según lo requiera cada área, esto es, integrar Cloud que acceda al almacenamiento de los documentos asociados a los últimos 11 años. 
•	https://acceso.mineduc.cl/
El Libro de Clases Digital (LCD) a raíz de la entrada en vigor de la Res 3335/2020 de la Subsecretaría de Educación que establece el Estándar e Datos y define el registro mínimo de datos para el Libro de Clases Digital, así como Circular aprobada por Res. Exenta 30/2021 de la Superintendencia de Educación, que permite a los establecimientos utilizar el Libro de Clases Digital, funcionalidades que deben operar en línea y se encuentran en operación para los establecimientos educacionales de todo el país.
Este sistema hace uso intensivo para su operación de plataforma Cloud. Lo anterior, permite a la fecha cubrir 84.000 profesionales de la Educación con verificador de identidad digital MINEDUC, 70.000 de ellos docentes. 1.200 Establecimientos Educacionales con Libro de Clases Digital operando, 1.200.000 verificaciones de firma de docentes semanales en promedio, y un registro de 40.000 nuevos docentes en periodo peak por año, lo que se espera aumentara en el 2023.
•	https://ede.mineduc.cl/
Sistema de Respaldo Institucional, debido a los cambios tecnológicos y obsolescencia de en la infraestructura de hardware en esta materia, desde la Coordinación Nacional de Tecnologia en conjunto con el área de operaciones se define utilizar los mecanismos de respaldar los archivos y bases de datos en la cloud publica con la cual esta Subsecretaria de Estado tiene un contrato Vigente, por lo cual desde mediados de noviembre del año 2021 se están realizando las copias a Amazon Simple Storage Service (S3), hoy en día el total utilizado es de 600 TB con cerca de 20 millones de objetos respaldados, con una tasa de crecimiento diaria de 1 TB aproximadamente.
El costo de estos servicios es pagado en modalidad pago por uso, con objeto de mantener control de costos de los todos los recursos desplegados en cloud y así como poder seguir incorporando de forma gradual la infraestructura on-premise a este tipo de tecnologías.</t>
  </si>
  <si>
    <t>En la actualidad la Unidad de Educación Especial del Mineduc. cuenta con una serie de plataformas que gestionan los principales procesos que surgen a partir del Decreto 170/09 y que tienen como finalidad: identificar los apoyos que requieren los estudiantes que presentan necesidades educativas especiales, su diagnóstico de acceso a la educación especial, la autorización de los profesionales evaluadores y la entrega de los recursos de la subvención para la atención educativa de los estudiantes con discapacidad incluidos en el sistema escolar (Programa de Integración Escolar y Escuelas Especiales), entre otras.
Las plataformas que se gestionan en coordinación con el Área de Tecnología de la DIPLAP son:
Plataforma FUDEI: En este dispositivo se identifican todos los estudiantes del sistema escolar que presentan necesidades educativas especiales.  Cuenta principalmente con un módulo que constituye el Formulario Único de Evaluación Integral cuyo fin es registrar la información más relevante del proceso de evaluación diagnóstica integral del estudiante que accede a la modalidad de educación especial. 
Plataforma PIE: En esta se postulan los estudiantes de establecimientos de educación regular que formarán parte del Programa de Integración Escolar. Además en esta plataforma los establecimientos educacionales dan cuenta que cumplen con los requisitos para percibir la subvención. Una vez identificados los estudiantes, se registra en SIGE, a continuación la UNS procede a capturar estos datos para realizar los cálculos respectivos referidos a los recursos de la subvención de educación especial. Cuenta básicamente con un módulo de ingreso regular y uno de ingreso excepcional a PIE.
Plataforma ISEED: En esta se postulan los estudiantes de escuelas especiales que son beneficiarios del incremento de la subvención de educación Especial y son atendidos en cursos de hasta 8 estudiantes con apoyos especializados de docentes de educación especial y profesionales asistentes. Una vez son identificados los estudiantes esta información se registra en SIGE, a continuación la UNS procede a capturar estos datos para realizar los cálculos respectivos referidos a los recursos del incremento de la subvención de educación especial. Cuenta básicamente con un módulo de postulación.
Situación actual. Hoy en día FUDEI, ISEED y PIE si bien están conectadas a SIGE y a Registro de Profesionales no existe una interconexión entre ellas, esto significa que, si un establecimiento quiere postular a ISEED o a PIE debe digitar nuevamente la información que registra primero en FUDEI, esto debido a que gran parte de los datos capturados por estas tres plataformas son coincidentes y reiterativos, con la consecuente duplicidad en el registro de la información.
Situación deseada. Se requiere que las plataformas FUDEI, ISEED y PIE funcionen en forma coordinada a fin de que los datos que se completen en FUDEI se reflejen paralelamente en las otras dos plataformas y los establecimientos no tengan que destinar tiempo excesivo en completar la misma información dos o tres veces.
Aspectos por resolver:
Tanto ISEED como PIE son plataformas que tienen como responsable a la entidad Sostenedora. Es esta la que se hace garante de la información registrada. En cambio, FUDEI es de responsabilidad del establecimiento educacional, es decir la responsabilidad por la información registrada recae en el/la Director/a del establecimiento.
La coordinación de estas plataformas no debe significar una merma de las actuales funcionalidades que tienen por separado y tampoco un debilitamiento respecto de las conexiones que poseen con los demás sistemas del Mineduc: SIGE, SIGPA, Registro de Profesionales.
Existe aún un formato de registro (formulario único de reevaluación) que se realiza en papel y que requiere ser digitalizado e incorporado en la plataforma como parte del FUDEI</t>
  </si>
  <si>
    <t>En el año 2008, se promulga la ley N° 20.248 que crea la Subvención Escolar Preferencial (SEP), que entrega recursos adicionales a los establecimientos, para mejorar la calidad de la educación, y se establecen los requisitos y obligaciones para que los sostenedores y establecimientos educacionales se incorporen y permanezcan en el régimen de esta subvención.
En abril del año 2017, se promulga la Ley 21.006 que modifica la Ley de Subvención Escolar Preferencial, incorporando nuevas medidas de control, lo que hace necesario que, durante el transcurso del año, sean actualizadas las características SEP que se encuentran cargadas en IINFOMINEDUC para cumplir con la normativa y pagar lo que realmente corresponda por esta subvención.
Debido al cambio de la ley N° 20.248 (Ley SEP), se deben implementar mejoras, en el proceso de carga y actualización de atributos que se realizan en módulo de administración en INFOMINEDUC, y que permiten se genere el cálculo y pago de SEP.
	Disponer de una carga masiva permitiría, garantizar la carga de datos completa dentro de los plazos establecidos para un correcto cálculo y pago de la subvención escolar preferencial, además de disminuir tanto tiempo de actualización de los datos como de la dependencia del equipo de informática del Mineduc para este proceso.
Esta modificación demorara 1 mes e 2023 y el costo estimado es de $4.000.000</t>
  </si>
  <si>
    <t xml:space="preserve">En el marco del mejoramiento de la calidad de la educación, la Subsecretaría de Educación, a través del Sistema de Gestión de Metas-SIGEMET- adquirido en 2016, permite a los centros de responsabilidad a nivel nacional informar avances de un pool de indicadores mensuales, con el objetivo de poder realizar seguimiento y análisis por parte de la División de Planificación y Presupuesto respecto a un conjunto de metas. 
La herramienta permite, mediante formularios de avance y carga de medios de verificación, mantener centralizada la información para poder llevar un proceso de control adecuado para la toma de decisiones oportunas.  
Para lograr mantener la continuidad operativa del sistema, es requerido realizar la contratación del servicio complementario de soporte extendido para la plataforma. </t>
  </si>
  <si>
    <t>El propósito de este desarrollo es tener una plataforma que permita tener la funcionalidad, que los sostenedores a través de la clave de subvenciones, y del portal comunidad escolar, puedan para cada uno de sus establecimientos seleccionados en diferentes iniciativas postular a los proyectos que ofrece el Centro de Innovación, todo esto con el objetivo de facilitar el proceso de postulación al Proyecto a través de un sistema en línea, intuitivo y de fácil uso que permita el seguimiento al proceso y el acceso a una base de datos con información útil para el proceso de selección.
Los sostenedores de los establecimientos educacionales invitados pueden declarar su intención de participación postulando en el proyecto ingresando información necesaria para los procesos posteriores, de forma segura, rápida e intuitiva o rechazar la participación en el caso que lo desee.</t>
  </si>
  <si>
    <t>GEOSOLVEN</t>
  </si>
  <si>
    <t xml:space="preserve"> APIS DE GOOGLE MAPS </t>
  </si>
  <si>
    <t xml:space="preserve">SEGUIMIENTO Y CONTROL DE PROYECTOS TIC </t>
  </si>
  <si>
    <t>ACTIS LIMITADA</t>
  </si>
  <si>
    <t>RENOVACIÓN DE LICENCIAS ARCGIS</t>
  </si>
  <si>
    <t>CONVENIO MARCO</t>
  </si>
  <si>
    <t>ACF WISE LIMITADA</t>
  </si>
  <si>
    <t xml:space="preserve">SISTEMAS ACTIVOS </t>
  </si>
  <si>
    <t xml:space="preserve">MANTENCIÓN EVOLUTIVA Y CORRECTIVA A PLATAFORMA DE CARRERA DOCENTE PARVULARIA </t>
  </si>
  <si>
    <t>LICITACIÓN PÚBLICA</t>
  </si>
  <si>
    <t>% GASTO</t>
  </si>
  <si>
    <t xml:space="preserve">COMUNA </t>
  </si>
  <si>
    <t>NIVEL CENTRAL</t>
  </si>
  <si>
    <t>Alumnos- Apoderados- Establecimientos</t>
  </si>
  <si>
    <t>Implementación y puesta en marcha de plataformas Tecnológicas de apoyo a procesos Mineduc de cara al cumplimiento de normativas.</t>
  </si>
  <si>
    <t>Seguimiento del cumplimiento de Ejecución Proyectos Tecnológicos, con controles de cambio y nuevas iniciativas.  60% de la cartera de proyectos de un total de 104 planificados Marzo 2023.</t>
  </si>
  <si>
    <t>Permite la entrega de ubicación Geográfica de los Establecimientos para los apoderados en la búsqueda de Matricula a través del Sistema de Admisión Escolar y sus plataformas.</t>
  </si>
  <si>
    <t>Ciudadano</t>
  </si>
  <si>
    <t>Sistema que permite recopilar, organizar, administrar, analizar, compartir y distribuir información geográfica, para el mejoramiento de la entrtega de información a la ciudadanía.</t>
  </si>
  <si>
    <t>Durante el 2° trimestre del presente año, la Subsecretaria de Educación, ha concretado un gasto presupuestado en software, por un total del 5,04% en la asignación 532 de la glosa 11, este gasto corresponde al apoyo de plataformas pertenecientes al CORE de esta Subsecretaría. De esta manera, se logra una Continuidad Operacional referente a los módulos tecnológicos de los Sistemas correspondientes, siendo este un 40% del presupuesto total asignado para dichas tareas durante el año.
La Coordinación Nacional de Tecnología es responsable de la ejecución de dicha transferencia corriente, y es preciso mencionar que al ser montos muy elevados, la mayoría de las iniciativas consideradas en este gasto,  se encuentran en tramitaciones de Licitación Pública, por lo que dicha unidad, definió una planificación que apoyará en mejorar en tiempo y forma, todo el levantamiento de necesidades TIC, las cuales hoy superan los 47 proyectos de desarrollo con presupuesto aprobadas por EVALTIC 2023 y también las iniciativas que se realizan con desarrollo interno, las cuales aseguran la continuidad de más de 90 plataformas existentes  y 178 aplicaciones activas en catalogo TIC que comprenden el núcleo de los sistema de esta Subsecretaria de Educación, aumentando así la capacidad de desarrollo TIC con una meta de cumplimiento del 60% del presupuesto asignado.</t>
  </si>
  <si>
    <t>SEGUNDO TRIMESTRE</t>
  </si>
  <si>
    <t>09.01.01.24.03.533</t>
  </si>
  <si>
    <t>09.01.01.24.03.534</t>
  </si>
  <si>
    <t>09.01.01.24.03.535</t>
  </si>
  <si>
    <t>09.01.01.24.03.536</t>
  </si>
  <si>
    <t>09.01.01.24.03.537</t>
  </si>
  <si>
    <t>09.01.01.24.03.538</t>
  </si>
  <si>
    <t>ORION 2000 SPA</t>
  </si>
  <si>
    <t>CONSILIUMBOTS INC</t>
  </si>
  <si>
    <t>WRWEB</t>
  </si>
  <si>
    <t xml:space="preserve">FLEX SSS SPA </t>
  </si>
  <si>
    <t>PLATAFORMA SNED</t>
  </si>
  <si>
    <t xml:space="preserve">SERVICIO NUBE </t>
  </si>
  <si>
    <t>ALGORITMO SAE</t>
  </si>
  <si>
    <t xml:space="preserve">LICENCIA ARTICULATE </t>
  </si>
  <si>
    <t>COMPRA AGIL</t>
  </si>
  <si>
    <t xml:space="preserve">Permite Capacitar de forma E learning, sobre el Sistema de Admisión Escolar </t>
  </si>
  <si>
    <t xml:space="preserve">Permite calcular la asignación escolar a  mas de M$3.250 alumnos de la comunidad educativa. Entre los niveles de prekinder a 4° medio. Que reciban subvencion del estado. </t>
  </si>
  <si>
    <t xml:space="preserve">Permite procesar y realizar la migración de servicios críticos a la nube, sistemas que ya están operando en Cloud y asi apoyando a todos la comunidad educativa que interactuan con plataforma TIC de esta Subsecretaria de Educación </t>
  </si>
  <si>
    <t>Establecimiento</t>
  </si>
  <si>
    <t>Permite evalúa y selecciona, según la normativa, cada dos años a los establecimientos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</si>
</sst>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9" formatCode="_ * #,##0.0_ ;_ * \-#,##0.0_ ;_ * &quot;-&quot;_ ;_ @_ "/>
  </numFmts>
  <fonts count="15" x14ac:knownFonts="1">
    <font>
      <sz val="11"/>
      <color theme="1"/>
      <name val="Calibri"/>
      <family val="2"/>
      <scheme val="minor"/>
    </font>
    <font>
      <sz val="11"/>
      <color theme="1"/>
      <name val="Calibri"/>
      <family val="2"/>
      <scheme val="minor"/>
    </font>
    <font>
      <b/>
      <sz val="9"/>
      <color rgb="FFFFFFFF"/>
      <name val="Calibri"/>
      <family val="2"/>
    </font>
    <font>
      <b/>
      <sz val="9"/>
      <color theme="0"/>
      <name val="Calibri"/>
      <family val="2"/>
      <scheme val="minor"/>
    </font>
    <font>
      <sz val="10"/>
      <name val="Calibri"/>
      <family val="2"/>
      <scheme val="minor"/>
    </font>
    <font>
      <b/>
      <sz val="10"/>
      <name val="Calibri"/>
      <family val="2"/>
      <scheme val="minor"/>
    </font>
    <font>
      <b/>
      <u val="singleAccounting"/>
      <sz val="11"/>
      <color rgb="FFFF0000"/>
      <name val="Times New Roman"/>
      <family val="1"/>
    </font>
    <font>
      <b/>
      <sz val="11"/>
      <color rgb="FF000000"/>
      <name val="Calibri"/>
      <family val="2"/>
    </font>
    <font>
      <sz val="11"/>
      <color rgb="FF000000"/>
      <name val="Calibri"/>
      <family val="2"/>
    </font>
    <font>
      <sz val="10"/>
      <color rgb="FF000000"/>
      <name val="Tahoma"/>
      <family val="2"/>
    </font>
    <font>
      <b/>
      <sz val="8"/>
      <color theme="1"/>
      <name val="Calibri"/>
      <family val="2"/>
      <scheme val="minor"/>
    </font>
    <font>
      <sz val="8"/>
      <name val="Calibri"/>
      <family val="2"/>
      <scheme val="minor"/>
    </font>
    <font>
      <sz val="11"/>
      <color theme="2"/>
      <name val="Calibri"/>
      <family val="2"/>
      <scheme val="minor"/>
    </font>
    <font>
      <b/>
      <sz val="11"/>
      <color theme="1"/>
      <name val="Calibri"/>
      <family val="2"/>
    </font>
    <font>
      <sz val="10"/>
      <color rgb="FF000000"/>
      <name val="Tahoma"/>
    </font>
  </fonts>
  <fills count="7">
    <fill>
      <patternFill patternType="none"/>
    </fill>
    <fill>
      <patternFill patternType="gray125"/>
    </fill>
    <fill>
      <patternFill patternType="solid">
        <fgColor rgb="FF4472C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rgb="FF808080"/>
      </left>
      <right style="hair">
        <color rgb="FF808080"/>
      </right>
      <top/>
      <bottom style="hair">
        <color rgb="FF808080"/>
      </bottom>
      <diagonal/>
    </border>
    <border>
      <left style="thin">
        <color indexed="64"/>
      </left>
      <right style="thin">
        <color indexed="64"/>
      </right>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41" fontId="4" fillId="4" borderId="3" xfId="1" applyFont="1" applyFill="1" applyBorder="1" applyAlignment="1">
      <alignment horizontal="center" vertical="top"/>
    </xf>
    <xf numFmtId="49" fontId="5" fillId="4" borderId="3" xfId="0" applyNumberFormat="1" applyFont="1" applyFill="1" applyBorder="1" applyAlignment="1">
      <alignment horizontal="center" vertical="top" wrapText="1"/>
    </xf>
    <xf numFmtId="49" fontId="5" fillId="5" borderId="3" xfId="0" applyNumberFormat="1" applyFont="1" applyFill="1" applyBorder="1" applyAlignment="1">
      <alignment horizontal="justify" vertical="top" wrapText="1"/>
    </xf>
    <xf numFmtId="49" fontId="4" fillId="4" borderId="3" xfId="0" applyNumberFormat="1" applyFont="1" applyFill="1" applyBorder="1" applyAlignment="1">
      <alignment horizontal="justify" vertical="top" wrapText="1"/>
    </xf>
    <xf numFmtId="14" fontId="5" fillId="4" borderId="3" xfId="0" applyNumberFormat="1" applyFont="1" applyFill="1" applyBorder="1" applyAlignment="1">
      <alignment horizontal="center" vertical="top" wrapText="1"/>
    </xf>
    <xf numFmtId="41" fontId="6" fillId="0" borderId="7" xfId="1" applyFont="1" applyFill="1" applyBorder="1" applyAlignment="1"/>
    <xf numFmtId="41" fontId="4" fillId="4" borderId="3" xfId="1" applyFont="1" applyFill="1" applyBorder="1" applyAlignment="1">
      <alignment horizontal="center" vertical="top" wrapText="1"/>
    </xf>
    <xf numFmtId="0" fontId="10" fillId="6" borderId="3" xfId="0" applyFont="1" applyFill="1" applyBorder="1" applyAlignment="1">
      <alignment horizontal="center" vertical="center" wrapText="1"/>
    </xf>
    <xf numFmtId="41" fontId="10" fillId="6" borderId="3" xfId="1" applyFont="1" applyFill="1" applyBorder="1" applyAlignment="1">
      <alignment horizontal="center" vertical="center" wrapText="1"/>
    </xf>
    <xf numFmtId="0" fontId="10" fillId="6" borderId="9" xfId="0" applyFont="1" applyFill="1" applyBorder="1" applyAlignment="1">
      <alignment horizontal="center" vertical="center" wrapText="1"/>
    </xf>
    <xf numFmtId="0" fontId="11" fillId="0" borderId="3" xfId="0" applyFont="1" applyBorder="1"/>
    <xf numFmtId="1" fontId="11" fillId="0" borderId="3" xfId="0" applyNumberFormat="1" applyFont="1" applyBorder="1"/>
    <xf numFmtId="0" fontId="11" fillId="0" borderId="8" xfId="0" applyFont="1" applyBorder="1"/>
    <xf numFmtId="41" fontId="11" fillId="0" borderId="3" xfId="1" applyFont="1" applyFill="1" applyBorder="1" applyAlignment="1"/>
    <xf numFmtId="0" fontId="11" fillId="0" borderId="4" xfId="0" applyFont="1" applyBorder="1"/>
    <xf numFmtId="0" fontId="11" fillId="0" borderId="3" xfId="0" applyFont="1" applyBorder="1" applyAlignment="1">
      <alignment vertical="center"/>
    </xf>
    <xf numFmtId="0" fontId="11" fillId="0" borderId="6" xfId="0" applyFont="1" applyBorder="1"/>
    <xf numFmtId="41" fontId="11" fillId="0" borderId="3" xfId="1" applyFont="1" applyFill="1" applyBorder="1" applyAlignment="1">
      <alignment horizontal="center"/>
    </xf>
    <xf numFmtId="1" fontId="11" fillId="0" borderId="3" xfId="0" applyNumberFormat="1" applyFont="1" applyBorder="1" applyAlignment="1">
      <alignment horizontal="center"/>
    </xf>
    <xf numFmtId="41" fontId="12" fillId="0" borderId="0" xfId="1" applyFont="1"/>
    <xf numFmtId="41" fontId="13" fillId="0" borderId="0" xfId="0" applyNumberFormat="1" applyFont="1" applyAlignment="1">
      <alignment horizontal="center" vertical="center"/>
    </xf>
    <xf numFmtId="41" fontId="0" fillId="0" borderId="0" xfId="1" applyFont="1"/>
    <xf numFmtId="0" fontId="9" fillId="0" borderId="10" xfId="0" applyFont="1" applyBorder="1"/>
    <xf numFmtId="0" fontId="9" fillId="0" borderId="0" xfId="0" applyFont="1"/>
    <xf numFmtId="0" fontId="0" fillId="0" borderId="0" xfId="0" applyProtection="1">
      <protection locked="0"/>
    </xf>
    <xf numFmtId="0" fontId="8" fillId="0" borderId="0" xfId="0" applyFont="1" applyAlignment="1">
      <alignment horizontal="center" vertical="center"/>
    </xf>
    <xf numFmtId="0" fontId="8" fillId="0" borderId="0" xfId="0" applyFont="1" applyAlignment="1">
      <alignment horizontal="center" vertical="center" wrapText="1"/>
    </xf>
    <xf numFmtId="41" fontId="9" fillId="0" borderId="0" xfId="1" applyFont="1" applyFill="1" applyBorder="1"/>
    <xf numFmtId="0" fontId="9" fillId="0" borderId="0" xfId="0" applyFont="1" applyAlignment="1">
      <alignment horizontal="center"/>
    </xf>
    <xf numFmtId="3" fontId="9" fillId="0" borderId="0" xfId="0" applyNumberFormat="1" applyFont="1" applyAlignment="1">
      <alignment horizontal="center"/>
    </xf>
    <xf numFmtId="41" fontId="14" fillId="0" borderId="0" xfId="1" applyFont="1" applyFill="1" applyBorder="1"/>
    <xf numFmtId="41" fontId="11" fillId="0" borderId="3" xfId="1" applyFont="1" applyBorder="1"/>
    <xf numFmtId="10" fontId="11" fillId="0" borderId="3" xfId="2" applyNumberFormat="1" applyFont="1" applyFill="1" applyBorder="1" applyAlignment="1">
      <alignment horizontal="center"/>
    </xf>
    <xf numFmtId="0" fontId="10" fillId="6" borderId="11" xfId="0" applyFont="1" applyFill="1" applyBorder="1" applyAlignment="1">
      <alignment horizontal="center" vertical="center" wrapText="1"/>
    </xf>
    <xf numFmtId="0" fontId="0" fillId="0" borderId="3" xfId="0" applyBorder="1"/>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49" fontId="4" fillId="4" borderId="3" xfId="0" applyNumberFormat="1" applyFont="1" applyFill="1" applyBorder="1" applyAlignment="1">
      <alignment horizontal="left" vertical="top"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10" fillId="6" borderId="9" xfId="0" applyFont="1" applyFill="1" applyBorder="1" applyAlignment="1">
      <alignment horizontal="center" vertical="center" wrapText="1"/>
    </xf>
    <xf numFmtId="0" fontId="10" fillId="6" borderId="8" xfId="0" applyFont="1" applyFill="1" applyBorder="1" applyAlignment="1">
      <alignment horizontal="center" vertical="center" wrapText="1"/>
    </xf>
    <xf numFmtId="169" fontId="0" fillId="0" borderId="0" xfId="1" applyNumberFormat="1" applyFont="1"/>
    <xf numFmtId="0" fontId="11" fillId="0" borderId="3" xfId="0" applyFont="1" applyBorder="1" applyAlignment="1">
      <alignment horizontal="left" vertical="center"/>
    </xf>
    <xf numFmtId="49" fontId="4" fillId="4" borderId="3" xfId="0" applyNumberFormat="1" applyFont="1" applyFill="1" applyBorder="1" applyAlignment="1">
      <alignment horizontal="justify" vertical="top"/>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30382-0144-45D7-9C16-5D83FDEFDCA4}">
  <dimension ref="A1:Z51"/>
  <sheetViews>
    <sheetView tabSelected="1" workbookViewId="0">
      <selection activeCell="J11" sqref="J11"/>
    </sheetView>
  </sheetViews>
  <sheetFormatPr baseColWidth="10" defaultRowHeight="15" x14ac:dyDescent="0.25"/>
  <cols>
    <col min="2" max="2" width="26.42578125" customWidth="1"/>
    <col min="3" max="3" width="38.5703125" customWidth="1"/>
    <col min="4" max="4" width="13.42578125" customWidth="1"/>
    <col min="5" max="5" width="11.5703125" customWidth="1"/>
    <col min="6" max="6" width="13.5703125" customWidth="1"/>
    <col min="7" max="7" width="12.28515625" customWidth="1"/>
    <col min="8" max="8" width="11.5703125" customWidth="1"/>
    <col min="9" max="9" width="15.140625" customWidth="1"/>
    <col min="10" max="10" width="10.7109375" customWidth="1"/>
    <col min="11" max="11" width="9.85546875" customWidth="1"/>
    <col min="12" max="12" width="9.42578125" customWidth="1"/>
    <col min="13" max="13" width="10.42578125" customWidth="1"/>
    <col min="26" max="26" width="68.140625" customWidth="1"/>
  </cols>
  <sheetData>
    <row r="1" spans="1:26" ht="36.75" thickBot="1" x14ac:dyDescent="0.3">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50</v>
      </c>
      <c r="T1" s="3" t="s">
        <v>51</v>
      </c>
      <c r="U1" s="3" t="s">
        <v>113</v>
      </c>
      <c r="V1" s="3" t="s">
        <v>53</v>
      </c>
      <c r="W1" s="4" t="s">
        <v>18</v>
      </c>
      <c r="X1" s="40" t="s">
        <v>19</v>
      </c>
      <c r="Y1" s="41"/>
      <c r="Z1" s="42"/>
    </row>
    <row r="2" spans="1:26" ht="134.25" customHeight="1" x14ac:dyDescent="0.25">
      <c r="A2" s="6" t="s">
        <v>46</v>
      </c>
      <c r="B2" s="6" t="s">
        <v>20</v>
      </c>
      <c r="C2" s="6" t="s">
        <v>21</v>
      </c>
      <c r="D2" s="7" t="s">
        <v>22</v>
      </c>
      <c r="E2" s="6">
        <v>9</v>
      </c>
      <c r="F2" s="6">
        <v>1</v>
      </c>
      <c r="G2" s="6" t="s">
        <v>24</v>
      </c>
      <c r="H2" s="6" t="s">
        <v>25</v>
      </c>
      <c r="I2" s="6" t="s">
        <v>26</v>
      </c>
      <c r="J2" s="6" t="s">
        <v>27</v>
      </c>
      <c r="K2" s="6" t="s">
        <v>28</v>
      </c>
      <c r="L2" s="6" t="s">
        <v>29</v>
      </c>
      <c r="M2" s="52" t="s">
        <v>47</v>
      </c>
      <c r="N2" s="8" t="s">
        <v>48</v>
      </c>
      <c r="O2" s="9">
        <v>45033</v>
      </c>
      <c r="P2" s="9"/>
      <c r="Q2" s="6" t="s">
        <v>23</v>
      </c>
      <c r="R2" s="6" t="s">
        <v>49</v>
      </c>
      <c r="S2" s="5">
        <v>2693473</v>
      </c>
      <c r="T2" s="11" t="s">
        <v>52</v>
      </c>
      <c r="U2" s="5">
        <v>2453473</v>
      </c>
      <c r="V2" s="5">
        <f>G4</f>
        <v>123496.90500000001</v>
      </c>
      <c r="W2" s="5">
        <f>U2-V2</f>
        <v>2329976.0950000002</v>
      </c>
      <c r="X2" s="43" t="s">
        <v>157</v>
      </c>
      <c r="Y2" s="43"/>
      <c r="Z2" s="43"/>
    </row>
    <row r="4" spans="1:26" ht="16.5" x14ac:dyDescent="0.35">
      <c r="E4" s="24"/>
      <c r="F4" s="25">
        <f>SUM(F7:F50)</f>
        <v>2453473</v>
      </c>
      <c r="G4" s="26">
        <f>SUM(G7:R50)</f>
        <v>123496.90500000001</v>
      </c>
      <c r="H4" s="26">
        <f>F4-G4</f>
        <v>2329976.0950000002</v>
      </c>
      <c r="I4" s="26"/>
      <c r="K4" s="10"/>
      <c r="L4" s="10"/>
      <c r="N4" s="10"/>
      <c r="O4" s="10"/>
      <c r="P4" s="10"/>
      <c r="Q4" s="10"/>
      <c r="R4" s="10"/>
    </row>
    <row r="5" spans="1:26" ht="14.45" customHeight="1" x14ac:dyDescent="0.25">
      <c r="A5" s="47" t="s">
        <v>11</v>
      </c>
      <c r="B5" s="48" t="s">
        <v>89</v>
      </c>
      <c r="C5" s="48" t="s">
        <v>30</v>
      </c>
      <c r="D5" s="48" t="s">
        <v>31</v>
      </c>
      <c r="E5" s="48" t="s">
        <v>32</v>
      </c>
      <c r="F5" s="48" t="s">
        <v>33</v>
      </c>
      <c r="G5" s="44" t="s">
        <v>108</v>
      </c>
      <c r="H5" s="45"/>
      <c r="I5" s="46"/>
      <c r="J5" s="44" t="s">
        <v>109</v>
      </c>
      <c r="K5" s="45"/>
      <c r="L5" s="46"/>
      <c r="M5" s="44" t="s">
        <v>110</v>
      </c>
      <c r="N5" s="45"/>
      <c r="O5" s="46"/>
      <c r="P5" s="44" t="s">
        <v>111</v>
      </c>
      <c r="Q5" s="45"/>
      <c r="R5" s="46"/>
    </row>
    <row r="6" spans="1:26" x14ac:dyDescent="0.25">
      <c r="A6" s="47"/>
      <c r="B6" s="49"/>
      <c r="C6" s="49"/>
      <c r="D6" s="49"/>
      <c r="E6" s="49"/>
      <c r="F6" s="49"/>
      <c r="G6" s="12" t="s">
        <v>34</v>
      </c>
      <c r="H6" s="12" t="s">
        <v>35</v>
      </c>
      <c r="I6" s="12" t="s">
        <v>36</v>
      </c>
      <c r="J6" s="12" t="s">
        <v>37</v>
      </c>
      <c r="K6" s="12" t="s">
        <v>38</v>
      </c>
      <c r="L6" s="12" t="s">
        <v>39</v>
      </c>
      <c r="M6" s="12" t="s">
        <v>40</v>
      </c>
      <c r="N6" s="12" t="s">
        <v>41</v>
      </c>
      <c r="O6" s="12" t="s">
        <v>42</v>
      </c>
      <c r="P6" s="12" t="s">
        <v>112</v>
      </c>
      <c r="Q6" s="12" t="s">
        <v>43</v>
      </c>
      <c r="R6" s="12" t="s">
        <v>44</v>
      </c>
    </row>
    <row r="7" spans="1:26" x14ac:dyDescent="0.25">
      <c r="A7" s="15" t="s">
        <v>29</v>
      </c>
      <c r="B7" s="15" t="s">
        <v>54</v>
      </c>
      <c r="C7" s="15" t="s">
        <v>115</v>
      </c>
      <c r="D7" s="15" t="s">
        <v>125</v>
      </c>
      <c r="E7" s="15"/>
      <c r="F7" s="15">
        <v>50000</v>
      </c>
      <c r="G7" s="15" t="s">
        <v>124</v>
      </c>
      <c r="H7" s="15" t="s">
        <v>114</v>
      </c>
      <c r="I7" s="15" t="s">
        <v>114</v>
      </c>
      <c r="J7" s="15"/>
      <c r="K7" s="15"/>
      <c r="L7" s="15"/>
      <c r="M7" s="15"/>
      <c r="N7" s="15"/>
      <c r="O7" s="15"/>
      <c r="P7" s="15"/>
      <c r="Q7" s="15"/>
      <c r="R7" s="15"/>
    </row>
    <row r="8" spans="1:26" x14ac:dyDescent="0.25">
      <c r="A8" s="15" t="s">
        <v>29</v>
      </c>
      <c r="B8" s="15" t="s">
        <v>54</v>
      </c>
      <c r="C8" s="15" t="s">
        <v>115</v>
      </c>
      <c r="D8" s="15" t="s">
        <v>125</v>
      </c>
      <c r="E8" s="15"/>
      <c r="F8" s="36">
        <v>50000</v>
      </c>
      <c r="G8" s="15" t="s">
        <v>114</v>
      </c>
      <c r="H8" s="15" t="s">
        <v>114</v>
      </c>
      <c r="I8" s="15" t="s">
        <v>114</v>
      </c>
      <c r="J8" s="15"/>
      <c r="K8" s="15"/>
      <c r="L8" s="15"/>
      <c r="M8" s="15"/>
      <c r="N8" s="15"/>
      <c r="O8" s="15"/>
      <c r="P8" s="15"/>
      <c r="Q8" s="15"/>
      <c r="R8" s="15"/>
    </row>
    <row r="9" spans="1:26" x14ac:dyDescent="0.25">
      <c r="A9" s="15" t="s">
        <v>29</v>
      </c>
      <c r="B9" s="15" t="s">
        <v>54</v>
      </c>
      <c r="C9" s="15" t="s">
        <v>115</v>
      </c>
      <c r="D9" s="15" t="s">
        <v>125</v>
      </c>
      <c r="E9" s="15"/>
      <c r="F9" s="36">
        <v>400000</v>
      </c>
      <c r="G9" s="15" t="s">
        <v>114</v>
      </c>
      <c r="H9" s="15" t="s">
        <v>114</v>
      </c>
      <c r="I9" s="15" t="s">
        <v>114</v>
      </c>
      <c r="J9" s="15"/>
      <c r="K9" s="15"/>
      <c r="L9" s="15"/>
      <c r="M9" s="15"/>
      <c r="N9" s="15"/>
      <c r="O9" s="15"/>
      <c r="P9" s="15"/>
      <c r="Q9" s="15"/>
      <c r="R9" s="15"/>
      <c r="V9" s="50"/>
    </row>
    <row r="10" spans="1:26" x14ac:dyDescent="0.25">
      <c r="A10" s="15" t="s">
        <v>29</v>
      </c>
      <c r="B10" s="15" t="s">
        <v>55</v>
      </c>
      <c r="C10" s="15" t="s">
        <v>116</v>
      </c>
      <c r="D10" s="15" t="s">
        <v>125</v>
      </c>
      <c r="E10" s="15"/>
      <c r="F10" s="36">
        <v>25000</v>
      </c>
      <c r="G10" s="15" t="s">
        <v>114</v>
      </c>
      <c r="H10" s="15" t="s">
        <v>114</v>
      </c>
      <c r="I10" s="15" t="s">
        <v>114</v>
      </c>
      <c r="J10" s="15"/>
      <c r="K10" s="15"/>
      <c r="L10" s="15"/>
      <c r="M10" s="15"/>
      <c r="N10" s="15"/>
      <c r="O10" s="15"/>
      <c r="P10" s="15"/>
      <c r="Q10" s="15"/>
      <c r="R10" s="15"/>
    </row>
    <row r="11" spans="1:26" x14ac:dyDescent="0.25">
      <c r="A11" s="15" t="s">
        <v>29</v>
      </c>
      <c r="B11" s="15" t="s">
        <v>56</v>
      </c>
      <c r="C11" s="15" t="s">
        <v>117</v>
      </c>
      <c r="D11" s="15" t="s">
        <v>125</v>
      </c>
      <c r="E11" s="15"/>
      <c r="F11" s="36">
        <v>16660</v>
      </c>
      <c r="G11" s="15" t="s">
        <v>114</v>
      </c>
      <c r="H11" s="15" t="s">
        <v>114</v>
      </c>
      <c r="I11" s="15" t="s">
        <v>114</v>
      </c>
      <c r="J11" s="15"/>
      <c r="K11" s="15"/>
      <c r="L11" s="15"/>
      <c r="M11" s="15"/>
      <c r="N11" s="15"/>
      <c r="O11" s="15"/>
      <c r="P11" s="15"/>
      <c r="Q11" s="15"/>
      <c r="R11" s="15"/>
    </row>
    <row r="12" spans="1:26" x14ac:dyDescent="0.25">
      <c r="A12" s="15" t="s">
        <v>29</v>
      </c>
      <c r="B12" s="15" t="s">
        <v>57</v>
      </c>
      <c r="C12" s="15" t="s">
        <v>118</v>
      </c>
      <c r="D12" s="15" t="s">
        <v>125</v>
      </c>
      <c r="E12" s="15"/>
      <c r="F12" s="36">
        <v>0</v>
      </c>
      <c r="G12" s="15" t="s">
        <v>114</v>
      </c>
      <c r="H12" s="15" t="s">
        <v>114</v>
      </c>
      <c r="I12" s="15" t="s">
        <v>114</v>
      </c>
      <c r="J12" s="15"/>
      <c r="K12" s="15"/>
      <c r="L12" s="15"/>
      <c r="M12" s="15"/>
      <c r="N12" s="15"/>
      <c r="O12" s="15"/>
      <c r="P12" s="15"/>
      <c r="Q12" s="15"/>
      <c r="R12" s="15"/>
    </row>
    <row r="13" spans="1:26" x14ac:dyDescent="0.25">
      <c r="A13" s="15" t="s">
        <v>29</v>
      </c>
      <c r="B13" s="15" t="s">
        <v>58</v>
      </c>
      <c r="C13" s="15" t="s">
        <v>119</v>
      </c>
      <c r="D13" s="15" t="s">
        <v>125</v>
      </c>
      <c r="E13" s="15"/>
      <c r="F13" s="36">
        <v>200000</v>
      </c>
      <c r="G13" s="15" t="s">
        <v>114</v>
      </c>
      <c r="H13" s="15" t="s">
        <v>114</v>
      </c>
      <c r="I13" s="15" t="s">
        <v>114</v>
      </c>
      <c r="J13" s="15"/>
      <c r="K13" s="15"/>
      <c r="L13" s="15"/>
      <c r="M13" s="15"/>
      <c r="N13" s="15"/>
      <c r="O13" s="15"/>
      <c r="P13" s="15"/>
      <c r="Q13" s="15"/>
      <c r="R13" s="15"/>
    </row>
    <row r="14" spans="1:26" x14ac:dyDescent="0.25">
      <c r="A14" s="15" t="s">
        <v>29</v>
      </c>
      <c r="B14" s="15" t="s">
        <v>59</v>
      </c>
      <c r="C14" s="15" t="s">
        <v>120</v>
      </c>
      <c r="D14" s="15" t="s">
        <v>125</v>
      </c>
      <c r="E14" s="15"/>
      <c r="F14" s="36">
        <v>120000</v>
      </c>
      <c r="G14" s="15" t="s">
        <v>114</v>
      </c>
      <c r="H14" s="15" t="s">
        <v>114</v>
      </c>
      <c r="I14" s="15" t="s">
        <v>114</v>
      </c>
      <c r="J14" s="15"/>
      <c r="K14" s="15"/>
      <c r="L14" s="15"/>
      <c r="M14" s="15"/>
      <c r="N14" s="15"/>
      <c r="O14" s="15"/>
      <c r="P14" s="15"/>
      <c r="Q14" s="15"/>
      <c r="R14" s="15"/>
    </row>
    <row r="15" spans="1:26" x14ac:dyDescent="0.25">
      <c r="A15" s="15" t="s">
        <v>29</v>
      </c>
      <c r="B15" s="15" t="s">
        <v>60</v>
      </c>
      <c r="C15" s="15" t="s">
        <v>121</v>
      </c>
      <c r="D15" s="15" t="s">
        <v>125</v>
      </c>
      <c r="E15" s="15"/>
      <c r="F15" s="36">
        <v>109620</v>
      </c>
      <c r="G15" s="15" t="s">
        <v>114</v>
      </c>
      <c r="H15" s="15" t="s">
        <v>114</v>
      </c>
      <c r="I15" s="15" t="s">
        <v>114</v>
      </c>
      <c r="J15" s="15"/>
      <c r="K15" s="15"/>
      <c r="L15" s="15"/>
      <c r="M15" s="15"/>
      <c r="N15" s="15"/>
      <c r="O15" s="15"/>
      <c r="P15" s="15"/>
      <c r="Q15" s="15"/>
      <c r="R15" s="15"/>
    </row>
    <row r="16" spans="1:26" x14ac:dyDescent="0.25">
      <c r="A16" s="15" t="s">
        <v>29</v>
      </c>
      <c r="B16" s="15" t="s">
        <v>61</v>
      </c>
      <c r="C16" s="15" t="s">
        <v>122</v>
      </c>
      <c r="D16" s="15" t="s">
        <v>125</v>
      </c>
      <c r="E16" s="15"/>
      <c r="F16" s="36">
        <v>38000</v>
      </c>
      <c r="G16" s="15" t="s">
        <v>114</v>
      </c>
      <c r="H16" s="15" t="s">
        <v>114</v>
      </c>
      <c r="I16" s="15" t="s">
        <v>114</v>
      </c>
      <c r="J16" s="15"/>
      <c r="K16" s="15"/>
      <c r="L16" s="15"/>
      <c r="M16" s="15"/>
      <c r="N16" s="15"/>
      <c r="O16" s="15"/>
      <c r="P16" s="15"/>
      <c r="Q16" s="15"/>
      <c r="R16" s="15"/>
    </row>
    <row r="17" spans="1:18" x14ac:dyDescent="0.25">
      <c r="A17" s="15" t="s">
        <v>29</v>
      </c>
      <c r="B17" s="15" t="s">
        <v>62</v>
      </c>
      <c r="C17" s="15" t="s">
        <v>123</v>
      </c>
      <c r="D17" s="15" t="s">
        <v>125</v>
      </c>
      <c r="E17" s="15"/>
      <c r="F17" s="36">
        <v>51000</v>
      </c>
      <c r="G17" s="15" t="s">
        <v>114</v>
      </c>
      <c r="H17" s="15" t="s">
        <v>114</v>
      </c>
      <c r="I17" s="15" t="s">
        <v>114</v>
      </c>
      <c r="J17" s="15"/>
      <c r="K17" s="15"/>
      <c r="L17" s="15"/>
      <c r="M17" s="15"/>
      <c r="N17" s="15"/>
      <c r="O17" s="15"/>
      <c r="P17" s="15"/>
      <c r="Q17" s="15"/>
      <c r="R17" s="15"/>
    </row>
    <row r="18" spans="1:18" x14ac:dyDescent="0.25">
      <c r="A18" s="15" t="s">
        <v>29</v>
      </c>
      <c r="B18" s="15" t="s">
        <v>63</v>
      </c>
      <c r="C18" s="15" t="s">
        <v>126</v>
      </c>
      <c r="D18" s="15" t="s">
        <v>125</v>
      </c>
      <c r="E18" s="15"/>
      <c r="F18" s="36">
        <v>27000</v>
      </c>
      <c r="G18" s="15" t="s">
        <v>114</v>
      </c>
      <c r="H18" s="15" t="s">
        <v>114</v>
      </c>
      <c r="I18" s="15" t="s">
        <v>114</v>
      </c>
      <c r="J18" s="15"/>
      <c r="K18" s="15"/>
      <c r="L18" s="15"/>
      <c r="M18" s="15"/>
      <c r="N18" s="15"/>
      <c r="O18" s="15"/>
      <c r="P18" s="15"/>
      <c r="Q18" s="15"/>
      <c r="R18" s="15"/>
    </row>
    <row r="19" spans="1:18" x14ac:dyDescent="0.25">
      <c r="A19" s="15" t="s">
        <v>29</v>
      </c>
      <c r="B19" s="15" t="s">
        <v>64</v>
      </c>
      <c r="C19" s="15"/>
      <c r="D19" s="15" t="s">
        <v>125</v>
      </c>
      <c r="E19" s="15"/>
      <c r="F19" s="36">
        <v>0</v>
      </c>
      <c r="G19" s="15" t="s">
        <v>114</v>
      </c>
      <c r="H19" s="15" t="s">
        <v>114</v>
      </c>
      <c r="I19" s="15" t="s">
        <v>114</v>
      </c>
      <c r="J19" s="15"/>
      <c r="K19" s="15"/>
      <c r="L19" s="15"/>
      <c r="M19" s="15"/>
      <c r="N19" s="15"/>
      <c r="O19" s="15"/>
      <c r="P19" s="15"/>
      <c r="Q19" s="15"/>
      <c r="R19" s="15"/>
    </row>
    <row r="20" spans="1:18" x14ac:dyDescent="0.25">
      <c r="A20" s="15" t="s">
        <v>29</v>
      </c>
      <c r="B20" s="15" t="s">
        <v>65</v>
      </c>
      <c r="C20" s="15" t="s">
        <v>127</v>
      </c>
      <c r="D20" s="15" t="s">
        <v>125</v>
      </c>
      <c r="E20" s="15"/>
      <c r="F20" s="36">
        <v>0</v>
      </c>
      <c r="G20" s="15" t="s">
        <v>114</v>
      </c>
      <c r="H20" s="15" t="s">
        <v>114</v>
      </c>
      <c r="I20" s="15" t="s">
        <v>114</v>
      </c>
      <c r="J20" s="15"/>
      <c r="K20" s="15"/>
      <c r="L20" s="15"/>
      <c r="M20" s="15"/>
      <c r="N20" s="15"/>
      <c r="O20" s="15"/>
      <c r="P20" s="15"/>
      <c r="Q20" s="15"/>
      <c r="R20" s="15"/>
    </row>
    <row r="21" spans="1:18" x14ac:dyDescent="0.25">
      <c r="A21" s="15" t="s">
        <v>29</v>
      </c>
      <c r="B21" s="15" t="s">
        <v>66</v>
      </c>
      <c r="C21" s="15" t="s">
        <v>127</v>
      </c>
      <c r="D21" s="15" t="s">
        <v>125</v>
      </c>
      <c r="E21" s="15"/>
      <c r="F21" s="36">
        <v>11000</v>
      </c>
      <c r="G21" s="15" t="s">
        <v>114</v>
      </c>
      <c r="H21" s="15" t="s">
        <v>114</v>
      </c>
      <c r="I21" s="15" t="s">
        <v>114</v>
      </c>
      <c r="J21" s="15"/>
      <c r="K21" s="15"/>
      <c r="L21" s="15"/>
      <c r="M21" s="15"/>
      <c r="N21" s="15"/>
      <c r="O21" s="15"/>
      <c r="P21" s="15"/>
      <c r="Q21" s="15"/>
      <c r="R21" s="15"/>
    </row>
    <row r="22" spans="1:18" x14ac:dyDescent="0.25">
      <c r="A22" s="15" t="s">
        <v>29</v>
      </c>
      <c r="B22" s="15" t="s">
        <v>67</v>
      </c>
      <c r="C22" s="15" t="s">
        <v>128</v>
      </c>
      <c r="D22" s="15" t="s">
        <v>125</v>
      </c>
      <c r="E22" s="15"/>
      <c r="F22" s="36">
        <v>9000</v>
      </c>
      <c r="G22" s="15" t="s">
        <v>114</v>
      </c>
      <c r="H22" s="15" t="s">
        <v>114</v>
      </c>
      <c r="I22" s="15" t="s">
        <v>114</v>
      </c>
      <c r="J22" s="15"/>
      <c r="K22" s="15"/>
      <c r="L22" s="15"/>
      <c r="M22" s="15"/>
      <c r="N22" s="15"/>
      <c r="O22" s="15"/>
      <c r="P22" s="15"/>
      <c r="Q22" s="15"/>
      <c r="R22" s="15"/>
    </row>
    <row r="23" spans="1:18" x14ac:dyDescent="0.25">
      <c r="A23" s="15" t="s">
        <v>29</v>
      </c>
      <c r="B23" s="15" t="s">
        <v>68</v>
      </c>
      <c r="C23" s="15" t="s">
        <v>129</v>
      </c>
      <c r="D23" s="15" t="s">
        <v>125</v>
      </c>
      <c r="E23" s="15"/>
      <c r="F23" s="36">
        <v>51000</v>
      </c>
      <c r="G23" s="15" t="s">
        <v>114</v>
      </c>
      <c r="H23" s="15" t="s">
        <v>114</v>
      </c>
      <c r="I23" s="15" t="s">
        <v>114</v>
      </c>
      <c r="J23" s="15"/>
      <c r="K23" s="15"/>
      <c r="L23" s="15"/>
      <c r="M23" s="15"/>
      <c r="N23" s="15"/>
      <c r="O23" s="15"/>
      <c r="P23" s="15"/>
      <c r="Q23" s="15"/>
      <c r="R23" s="15"/>
    </row>
    <row r="24" spans="1:18" x14ac:dyDescent="0.25">
      <c r="A24" s="15" t="s">
        <v>29</v>
      </c>
      <c r="B24" s="15" t="s">
        <v>69</v>
      </c>
      <c r="C24" s="15" t="s">
        <v>130</v>
      </c>
      <c r="D24" s="15" t="s">
        <v>125</v>
      </c>
      <c r="E24" s="15" t="s">
        <v>45</v>
      </c>
      <c r="F24" s="36">
        <v>200000</v>
      </c>
      <c r="G24" s="15" t="s">
        <v>114</v>
      </c>
      <c r="H24" s="15" t="s">
        <v>114</v>
      </c>
      <c r="I24" s="36">
        <v>26136.142</v>
      </c>
      <c r="J24" s="36">
        <v>5125</v>
      </c>
      <c r="K24" s="15"/>
      <c r="L24" s="15"/>
      <c r="M24" s="15"/>
      <c r="N24" s="15"/>
      <c r="O24" s="15"/>
      <c r="P24" s="15"/>
      <c r="Q24" s="15"/>
      <c r="R24" s="15"/>
    </row>
    <row r="25" spans="1:18" x14ac:dyDescent="0.25">
      <c r="A25" s="15" t="s">
        <v>29</v>
      </c>
      <c r="B25" s="15" t="s">
        <v>70</v>
      </c>
      <c r="C25" s="15"/>
      <c r="D25" s="15" t="s">
        <v>125</v>
      </c>
      <c r="E25" s="15"/>
      <c r="F25" s="36">
        <v>255808</v>
      </c>
      <c r="G25" s="15" t="s">
        <v>114</v>
      </c>
      <c r="H25" s="15" t="s">
        <v>114</v>
      </c>
      <c r="I25" s="15" t="s">
        <v>114</v>
      </c>
      <c r="J25" s="15"/>
      <c r="K25" s="15"/>
      <c r="L25" s="15"/>
      <c r="M25" s="15"/>
      <c r="N25" s="15"/>
      <c r="O25" s="15"/>
      <c r="P25" s="15"/>
      <c r="Q25" s="15"/>
      <c r="R25" s="15"/>
    </row>
    <row r="26" spans="1:18" x14ac:dyDescent="0.25">
      <c r="A26" s="15" t="s">
        <v>29</v>
      </c>
      <c r="B26" s="15" t="s">
        <v>71</v>
      </c>
      <c r="C26" s="15" t="s">
        <v>131</v>
      </c>
      <c r="D26" s="15" t="s">
        <v>125</v>
      </c>
      <c r="E26" s="15"/>
      <c r="F26" s="36">
        <v>53074</v>
      </c>
      <c r="G26" s="15" t="s">
        <v>114</v>
      </c>
      <c r="H26" s="15" t="s">
        <v>114</v>
      </c>
      <c r="I26" s="15" t="s">
        <v>114</v>
      </c>
      <c r="J26" s="15"/>
      <c r="K26" s="15"/>
      <c r="L26" s="15"/>
      <c r="M26" s="15"/>
      <c r="N26" s="15"/>
      <c r="O26" s="15"/>
      <c r="P26" s="15"/>
      <c r="Q26" s="15"/>
      <c r="R26" s="15"/>
    </row>
    <row r="27" spans="1:18" x14ac:dyDescent="0.25">
      <c r="A27" s="15" t="s">
        <v>29</v>
      </c>
      <c r="B27" s="15" t="s">
        <v>72</v>
      </c>
      <c r="C27" s="15" t="s">
        <v>132</v>
      </c>
      <c r="D27" s="15" t="s">
        <v>125</v>
      </c>
      <c r="E27" s="15"/>
      <c r="F27" s="36">
        <v>62118</v>
      </c>
      <c r="G27" s="15" t="s">
        <v>114</v>
      </c>
      <c r="H27" s="15" t="s">
        <v>114</v>
      </c>
      <c r="I27" s="15" t="s">
        <v>114</v>
      </c>
      <c r="J27" s="15"/>
      <c r="K27" s="15"/>
      <c r="L27" s="15"/>
      <c r="M27" s="15"/>
      <c r="N27" s="15"/>
      <c r="O27" s="15"/>
      <c r="P27" s="15"/>
      <c r="Q27" s="15"/>
      <c r="R27" s="15"/>
    </row>
    <row r="28" spans="1:18" x14ac:dyDescent="0.25">
      <c r="A28" s="15" t="s">
        <v>29</v>
      </c>
      <c r="B28" s="15" t="s">
        <v>73</v>
      </c>
      <c r="C28" s="15" t="s">
        <v>133</v>
      </c>
      <c r="D28" s="15" t="s">
        <v>125</v>
      </c>
      <c r="E28" s="15"/>
      <c r="F28" s="36">
        <v>307000</v>
      </c>
      <c r="G28" s="15" t="s">
        <v>114</v>
      </c>
      <c r="H28" s="15" t="s">
        <v>114</v>
      </c>
      <c r="I28" s="15" t="s">
        <v>114</v>
      </c>
      <c r="J28" s="36">
        <v>27815.734</v>
      </c>
      <c r="K28" s="36">
        <v>28953.438999999998</v>
      </c>
      <c r="L28" s="15"/>
      <c r="M28" s="15"/>
      <c r="N28" s="15"/>
      <c r="O28" s="15"/>
      <c r="P28" s="15"/>
      <c r="Q28" s="15"/>
      <c r="R28" s="15"/>
    </row>
    <row r="29" spans="1:18" x14ac:dyDescent="0.25">
      <c r="A29" s="15" t="s">
        <v>29</v>
      </c>
      <c r="B29" s="15" t="s">
        <v>74</v>
      </c>
      <c r="C29" s="15" t="s">
        <v>134</v>
      </c>
      <c r="D29" s="15" t="s">
        <v>125</v>
      </c>
      <c r="E29" s="15"/>
      <c r="F29" s="36">
        <v>0</v>
      </c>
      <c r="G29" s="15" t="s">
        <v>114</v>
      </c>
      <c r="H29" s="15" t="s">
        <v>114</v>
      </c>
      <c r="I29" s="15" t="s">
        <v>114</v>
      </c>
      <c r="J29" s="15"/>
      <c r="K29" s="15"/>
      <c r="L29" s="15"/>
      <c r="M29" s="15"/>
      <c r="N29" s="15"/>
      <c r="O29" s="15"/>
      <c r="P29" s="15"/>
      <c r="Q29" s="15"/>
      <c r="R29" s="15"/>
    </row>
    <row r="30" spans="1:18" x14ac:dyDescent="0.25">
      <c r="A30" s="15" t="s">
        <v>29</v>
      </c>
      <c r="B30" s="15" t="s">
        <v>75</v>
      </c>
      <c r="C30" s="15" t="s">
        <v>135</v>
      </c>
      <c r="D30" s="15" t="s">
        <v>125</v>
      </c>
      <c r="E30" s="15"/>
      <c r="F30" s="36">
        <v>4000</v>
      </c>
      <c r="G30" s="15" t="s">
        <v>114</v>
      </c>
      <c r="H30" s="15" t="s">
        <v>114</v>
      </c>
      <c r="I30" s="15" t="s">
        <v>114</v>
      </c>
      <c r="J30" s="15"/>
      <c r="K30" s="15"/>
      <c r="L30" s="15"/>
      <c r="M30" s="15"/>
      <c r="N30" s="15"/>
      <c r="O30" s="15"/>
      <c r="P30" s="15"/>
      <c r="Q30" s="15"/>
      <c r="R30" s="15"/>
    </row>
    <row r="31" spans="1:18" x14ac:dyDescent="0.25">
      <c r="A31" s="15" t="s">
        <v>29</v>
      </c>
      <c r="B31" s="15" t="s">
        <v>76</v>
      </c>
      <c r="C31" s="15" t="s">
        <v>136</v>
      </c>
      <c r="D31" s="15" t="s">
        <v>125</v>
      </c>
      <c r="E31" s="15"/>
      <c r="F31" s="36">
        <v>8000</v>
      </c>
      <c r="G31" s="15" t="s">
        <v>114</v>
      </c>
      <c r="H31" s="15" t="s">
        <v>114</v>
      </c>
      <c r="I31" s="15" t="s">
        <v>114</v>
      </c>
      <c r="J31" s="15"/>
      <c r="K31" s="15"/>
      <c r="L31" s="15"/>
      <c r="M31" s="15"/>
      <c r="N31" s="15"/>
      <c r="O31" s="15"/>
      <c r="P31" s="15"/>
      <c r="Q31" s="15"/>
      <c r="R31" s="15"/>
    </row>
    <row r="32" spans="1:18" x14ac:dyDescent="0.25">
      <c r="A32" s="15" t="s">
        <v>29</v>
      </c>
      <c r="B32" s="15" t="s">
        <v>77</v>
      </c>
      <c r="C32" s="15" t="s">
        <v>137</v>
      </c>
      <c r="D32" s="15" t="s">
        <v>125</v>
      </c>
      <c r="E32" s="15"/>
      <c r="F32" s="36">
        <v>20000</v>
      </c>
      <c r="G32" s="15" t="s">
        <v>114</v>
      </c>
      <c r="H32" s="15" t="s">
        <v>114</v>
      </c>
      <c r="I32" s="15" t="s">
        <v>114</v>
      </c>
      <c r="J32" s="15"/>
      <c r="K32" s="15"/>
      <c r="L32" s="15"/>
      <c r="M32" s="15"/>
      <c r="N32" s="15"/>
      <c r="O32" s="15"/>
      <c r="P32" s="15"/>
      <c r="Q32" s="15"/>
      <c r="R32" s="15"/>
    </row>
    <row r="33" spans="1:18" x14ac:dyDescent="0.25">
      <c r="A33" s="15" t="s">
        <v>29</v>
      </c>
      <c r="B33" s="15" t="s">
        <v>78</v>
      </c>
      <c r="C33" s="15"/>
      <c r="D33" s="15" t="s">
        <v>125</v>
      </c>
      <c r="E33" s="15"/>
      <c r="F33" s="36">
        <v>20000</v>
      </c>
      <c r="G33" s="15" t="s">
        <v>114</v>
      </c>
      <c r="H33" s="15" t="s">
        <v>114</v>
      </c>
      <c r="I33" s="15" t="s">
        <v>114</v>
      </c>
      <c r="J33" s="15"/>
      <c r="K33" s="15"/>
      <c r="L33" s="15"/>
      <c r="M33" s="15"/>
      <c r="N33" s="15"/>
      <c r="O33" s="15"/>
      <c r="P33" s="15"/>
      <c r="Q33" s="15"/>
      <c r="R33" s="15"/>
    </row>
    <row r="34" spans="1:18" x14ac:dyDescent="0.25">
      <c r="A34" s="15" t="s">
        <v>29</v>
      </c>
      <c r="B34" s="15" t="s">
        <v>79</v>
      </c>
      <c r="C34" s="15"/>
      <c r="D34" s="15" t="s">
        <v>125</v>
      </c>
      <c r="E34" s="15"/>
      <c r="F34" s="36">
        <v>0</v>
      </c>
      <c r="G34" s="15" t="s">
        <v>114</v>
      </c>
      <c r="H34" s="15" t="s">
        <v>114</v>
      </c>
      <c r="I34" s="15" t="s">
        <v>114</v>
      </c>
      <c r="J34" s="15"/>
      <c r="K34" s="15"/>
      <c r="L34" s="15"/>
      <c r="M34" s="15"/>
      <c r="N34" s="15"/>
      <c r="O34" s="15"/>
      <c r="P34" s="15"/>
      <c r="Q34" s="15"/>
      <c r="R34" s="15"/>
    </row>
    <row r="35" spans="1:18" x14ac:dyDescent="0.25">
      <c r="A35" s="15" t="s">
        <v>29</v>
      </c>
      <c r="B35" s="15" t="s">
        <v>79</v>
      </c>
      <c r="C35" s="15"/>
      <c r="D35" s="15" t="s">
        <v>125</v>
      </c>
      <c r="E35" s="15"/>
      <c r="F35" s="36">
        <v>0</v>
      </c>
      <c r="G35" s="15" t="s">
        <v>114</v>
      </c>
      <c r="H35" s="15" t="s">
        <v>114</v>
      </c>
      <c r="I35" s="15" t="s">
        <v>114</v>
      </c>
      <c r="J35" s="15"/>
      <c r="K35" s="15"/>
      <c r="L35" s="15"/>
      <c r="M35" s="15"/>
      <c r="N35" s="15"/>
      <c r="O35" s="15"/>
      <c r="P35" s="15"/>
      <c r="Q35" s="15"/>
      <c r="R35" s="15"/>
    </row>
    <row r="36" spans="1:18" x14ac:dyDescent="0.25">
      <c r="A36" s="15" t="s">
        <v>29</v>
      </c>
      <c r="B36" s="15" t="s">
        <v>80</v>
      </c>
      <c r="C36" s="15"/>
      <c r="D36" s="15" t="s">
        <v>125</v>
      </c>
      <c r="E36" s="15"/>
      <c r="F36" s="36">
        <v>0</v>
      </c>
      <c r="G36" s="15" t="s">
        <v>114</v>
      </c>
      <c r="H36" s="15" t="s">
        <v>114</v>
      </c>
      <c r="I36" s="15" t="s">
        <v>114</v>
      </c>
      <c r="J36" s="15"/>
      <c r="K36" s="15"/>
      <c r="L36" s="15"/>
      <c r="M36" s="15"/>
      <c r="N36" s="15"/>
      <c r="O36" s="15"/>
      <c r="P36" s="15"/>
      <c r="Q36" s="15"/>
      <c r="R36" s="15"/>
    </row>
    <row r="37" spans="1:18" x14ac:dyDescent="0.25">
      <c r="A37" s="15" t="s">
        <v>29</v>
      </c>
      <c r="B37" s="15" t="s">
        <v>81</v>
      </c>
      <c r="C37" s="15"/>
      <c r="D37" s="15" t="s">
        <v>125</v>
      </c>
      <c r="E37" s="15"/>
      <c r="F37" s="36">
        <v>15939</v>
      </c>
      <c r="G37" s="15" t="s">
        <v>114</v>
      </c>
      <c r="H37" s="15" t="s">
        <v>114</v>
      </c>
      <c r="I37" s="15" t="s">
        <v>114</v>
      </c>
      <c r="J37" s="36">
        <v>5379.8339999999998</v>
      </c>
      <c r="K37" s="15"/>
      <c r="L37" s="15"/>
      <c r="M37" s="15"/>
      <c r="N37" s="15"/>
      <c r="O37" s="15"/>
      <c r="P37" s="15"/>
      <c r="Q37" s="15"/>
      <c r="R37" s="15"/>
    </row>
    <row r="38" spans="1:18" x14ac:dyDescent="0.25">
      <c r="A38" s="15" t="s">
        <v>29</v>
      </c>
      <c r="B38" s="15" t="s">
        <v>81</v>
      </c>
      <c r="C38" s="15"/>
      <c r="D38" s="15" t="s">
        <v>125</v>
      </c>
      <c r="E38" s="15"/>
      <c r="F38" s="36">
        <v>70412</v>
      </c>
      <c r="G38" s="15" t="s">
        <v>114</v>
      </c>
      <c r="H38" s="15" t="s">
        <v>114</v>
      </c>
      <c r="I38" s="15" t="s">
        <v>114</v>
      </c>
      <c r="J38" s="15"/>
      <c r="K38" s="36">
        <v>19618.418000000001</v>
      </c>
      <c r="L38" s="15"/>
      <c r="M38" s="15"/>
      <c r="N38" s="15"/>
      <c r="O38" s="15"/>
      <c r="P38" s="15"/>
      <c r="Q38" s="15"/>
      <c r="R38" s="15"/>
    </row>
    <row r="39" spans="1:18" x14ac:dyDescent="0.25">
      <c r="A39" s="15" t="s">
        <v>29</v>
      </c>
      <c r="B39" s="15" t="s">
        <v>81</v>
      </c>
      <c r="C39" s="15"/>
      <c r="D39" s="15" t="s">
        <v>125</v>
      </c>
      <c r="E39" s="15"/>
      <c r="F39" s="36">
        <v>3880</v>
      </c>
      <c r="G39" s="15" t="s">
        <v>114</v>
      </c>
      <c r="H39" s="15" t="s">
        <v>114</v>
      </c>
      <c r="I39" s="15" t="s">
        <v>114</v>
      </c>
      <c r="J39" s="15"/>
      <c r="K39" s="15"/>
      <c r="L39" s="15"/>
      <c r="M39" s="15"/>
      <c r="N39" s="15"/>
      <c r="O39" s="15"/>
      <c r="P39" s="15"/>
      <c r="Q39" s="15"/>
      <c r="R39" s="15"/>
    </row>
    <row r="40" spans="1:18" x14ac:dyDescent="0.25">
      <c r="A40" s="15" t="s">
        <v>29</v>
      </c>
      <c r="B40" s="15" t="s">
        <v>81</v>
      </c>
      <c r="C40" s="15"/>
      <c r="D40" s="15" t="s">
        <v>125</v>
      </c>
      <c r="E40" s="15"/>
      <c r="F40" s="36">
        <v>25000</v>
      </c>
      <c r="G40" s="15" t="s">
        <v>114</v>
      </c>
      <c r="H40" s="15" t="s">
        <v>114</v>
      </c>
      <c r="I40" s="15" t="s">
        <v>114</v>
      </c>
      <c r="J40" s="15"/>
      <c r="K40" s="15"/>
      <c r="L40" s="36">
        <v>1793.278</v>
      </c>
      <c r="M40" s="15"/>
      <c r="N40" s="15"/>
      <c r="O40" s="15"/>
      <c r="P40" s="15"/>
      <c r="Q40" s="15"/>
      <c r="R40" s="15"/>
    </row>
    <row r="41" spans="1:18" x14ac:dyDescent="0.25">
      <c r="A41" s="15" t="s">
        <v>29</v>
      </c>
      <c r="B41" s="15" t="s">
        <v>81</v>
      </c>
      <c r="C41" s="15"/>
      <c r="D41" s="15" t="s">
        <v>125</v>
      </c>
      <c r="E41" s="15"/>
      <c r="F41" s="36">
        <v>10000</v>
      </c>
      <c r="G41" s="15" t="s">
        <v>114</v>
      </c>
      <c r="H41" s="15" t="s">
        <v>114</v>
      </c>
      <c r="I41" s="15" t="s">
        <v>114</v>
      </c>
      <c r="J41" s="15"/>
      <c r="K41" s="15"/>
      <c r="L41" s="36">
        <v>1501.9480000000001</v>
      </c>
      <c r="M41" s="15"/>
      <c r="N41" s="15"/>
      <c r="O41" s="15"/>
      <c r="P41" s="15"/>
      <c r="Q41" s="15"/>
      <c r="R41" s="15"/>
    </row>
    <row r="42" spans="1:18" x14ac:dyDescent="0.25">
      <c r="A42" s="15" t="s">
        <v>29</v>
      </c>
      <c r="B42" s="15" t="s">
        <v>81</v>
      </c>
      <c r="C42" s="15"/>
      <c r="D42" s="15" t="s">
        <v>125</v>
      </c>
      <c r="E42" s="15"/>
      <c r="F42" s="36">
        <v>11459</v>
      </c>
      <c r="G42" s="15" t="s">
        <v>114</v>
      </c>
      <c r="H42" s="15" t="s">
        <v>114</v>
      </c>
      <c r="I42" s="15" t="s">
        <v>114</v>
      </c>
      <c r="J42" s="15"/>
      <c r="K42" s="15"/>
      <c r="L42" s="15"/>
      <c r="M42" s="15"/>
      <c r="N42" s="15"/>
      <c r="O42" s="15"/>
      <c r="P42" s="15"/>
      <c r="Q42" s="15"/>
      <c r="R42" s="15"/>
    </row>
    <row r="43" spans="1:18" x14ac:dyDescent="0.25">
      <c r="A43" s="15" t="s">
        <v>29</v>
      </c>
      <c r="B43" s="15" t="s">
        <v>81</v>
      </c>
      <c r="C43" s="15"/>
      <c r="D43" s="15" t="s">
        <v>125</v>
      </c>
      <c r="E43" s="15" t="s">
        <v>45</v>
      </c>
      <c r="F43" s="36">
        <v>112367</v>
      </c>
      <c r="G43" s="15" t="s">
        <v>114</v>
      </c>
      <c r="H43" s="15" t="s">
        <v>114</v>
      </c>
      <c r="I43" s="36">
        <v>7173.1120000000001</v>
      </c>
      <c r="J43" s="15"/>
      <c r="K43" s="15"/>
      <c r="L43" s="15"/>
      <c r="M43" s="15"/>
      <c r="N43" s="15"/>
      <c r="O43" s="15"/>
      <c r="P43" s="15"/>
      <c r="Q43" s="15"/>
      <c r="R43" s="15"/>
    </row>
    <row r="44" spans="1:18" x14ac:dyDescent="0.25">
      <c r="A44" s="15" t="s">
        <v>29</v>
      </c>
      <c r="B44" s="15" t="s">
        <v>82</v>
      </c>
      <c r="C44" s="15"/>
      <c r="D44" s="15" t="s">
        <v>125</v>
      </c>
      <c r="E44" s="15"/>
      <c r="F44" s="36">
        <v>29765</v>
      </c>
      <c r="G44" s="15" t="s">
        <v>114</v>
      </c>
      <c r="H44" s="15" t="s">
        <v>114</v>
      </c>
      <c r="I44" s="15" t="s">
        <v>114</v>
      </c>
      <c r="J44" s="15"/>
      <c r="K44" s="15"/>
      <c r="L44" s="15"/>
      <c r="M44" s="15"/>
      <c r="N44" s="15"/>
      <c r="O44" s="15"/>
      <c r="P44" s="15"/>
      <c r="Q44" s="15"/>
      <c r="R44" s="15"/>
    </row>
    <row r="45" spans="1:18" x14ac:dyDescent="0.25">
      <c r="A45" s="15" t="s">
        <v>29</v>
      </c>
      <c r="B45" s="15" t="s">
        <v>83</v>
      </c>
      <c r="C45" s="15"/>
      <c r="D45" s="15" t="s">
        <v>125</v>
      </c>
      <c r="E45" s="15"/>
      <c r="F45" s="36">
        <v>30000</v>
      </c>
      <c r="G45" s="15" t="s">
        <v>114</v>
      </c>
      <c r="H45" s="15" t="s">
        <v>114</v>
      </c>
      <c r="I45" s="15" t="s">
        <v>114</v>
      </c>
      <c r="J45" s="15"/>
      <c r="K45" s="15"/>
      <c r="L45" s="15"/>
      <c r="M45" s="15"/>
      <c r="N45" s="15"/>
      <c r="O45" s="15"/>
      <c r="P45" s="15"/>
      <c r="Q45" s="15"/>
      <c r="R45" s="15"/>
    </row>
    <row r="46" spans="1:18" x14ac:dyDescent="0.25">
      <c r="A46" s="15" t="s">
        <v>29</v>
      </c>
      <c r="B46" s="15" t="s">
        <v>84</v>
      </c>
      <c r="C46" s="15"/>
      <c r="D46" s="15" t="s">
        <v>125</v>
      </c>
      <c r="E46" s="15"/>
      <c r="F46" s="36">
        <v>0</v>
      </c>
      <c r="G46" s="15" t="s">
        <v>114</v>
      </c>
      <c r="H46" s="15" t="s">
        <v>114</v>
      </c>
      <c r="I46" s="15" t="s">
        <v>114</v>
      </c>
      <c r="J46" s="15"/>
      <c r="K46" s="15"/>
      <c r="L46" s="15"/>
      <c r="M46" s="15"/>
      <c r="N46" s="15"/>
      <c r="O46" s="15"/>
      <c r="P46" s="15"/>
      <c r="Q46" s="15"/>
      <c r="R46" s="15"/>
    </row>
    <row r="47" spans="1:18" x14ac:dyDescent="0.25">
      <c r="A47" s="15" t="s">
        <v>29</v>
      </c>
      <c r="B47" s="15" t="s">
        <v>85</v>
      </c>
      <c r="C47" s="15"/>
      <c r="D47" s="15" t="s">
        <v>125</v>
      </c>
      <c r="E47" s="15"/>
      <c r="F47" s="36">
        <v>4000</v>
      </c>
      <c r="G47" s="15" t="s">
        <v>114</v>
      </c>
      <c r="H47" s="15" t="s">
        <v>114</v>
      </c>
      <c r="I47" s="15" t="s">
        <v>114</v>
      </c>
      <c r="J47" s="15"/>
      <c r="K47" s="15"/>
      <c r="L47" s="15"/>
      <c r="M47" s="15"/>
      <c r="N47" s="15"/>
      <c r="O47" s="15"/>
      <c r="P47" s="15"/>
      <c r="Q47" s="15"/>
      <c r="R47" s="15"/>
    </row>
    <row r="48" spans="1:18" x14ac:dyDescent="0.25">
      <c r="A48" s="15" t="s">
        <v>29</v>
      </c>
      <c r="B48" s="15" t="s">
        <v>86</v>
      </c>
      <c r="C48" s="15"/>
      <c r="D48" s="15" t="s">
        <v>125</v>
      </c>
      <c r="E48" s="15"/>
      <c r="F48" s="36">
        <v>10000</v>
      </c>
      <c r="G48" s="15" t="s">
        <v>114</v>
      </c>
      <c r="H48" s="15" t="s">
        <v>114</v>
      </c>
      <c r="I48" s="15" t="s">
        <v>114</v>
      </c>
      <c r="J48" s="15"/>
      <c r="K48" s="15"/>
      <c r="L48" s="15"/>
      <c r="M48" s="15"/>
      <c r="N48" s="15"/>
      <c r="O48" s="15"/>
      <c r="P48" s="15"/>
      <c r="Q48" s="15"/>
      <c r="R48" s="15"/>
    </row>
    <row r="49" spans="1:18" x14ac:dyDescent="0.25">
      <c r="A49" s="15" t="s">
        <v>29</v>
      </c>
      <c r="B49" s="15" t="s">
        <v>87</v>
      </c>
      <c r="C49" s="15"/>
      <c r="D49" s="15" t="s">
        <v>125</v>
      </c>
      <c r="E49" s="15"/>
      <c r="F49" s="36">
        <v>0</v>
      </c>
      <c r="G49" s="15" t="s">
        <v>114</v>
      </c>
      <c r="H49" s="15" t="s">
        <v>114</v>
      </c>
      <c r="I49" s="15" t="s">
        <v>114</v>
      </c>
      <c r="J49" s="15"/>
      <c r="K49" s="15"/>
      <c r="L49" s="15"/>
      <c r="M49" s="15"/>
      <c r="N49" s="15"/>
      <c r="O49" s="15"/>
      <c r="P49" s="15"/>
      <c r="Q49" s="15"/>
      <c r="R49" s="15"/>
    </row>
    <row r="50" spans="1:18" x14ac:dyDescent="0.25">
      <c r="A50" s="15" t="s">
        <v>29</v>
      </c>
      <c r="B50" s="15" t="s">
        <v>88</v>
      </c>
      <c r="C50" s="15"/>
      <c r="D50" s="15" t="s">
        <v>125</v>
      </c>
      <c r="E50" s="15"/>
      <c r="F50" s="36">
        <v>42371</v>
      </c>
      <c r="G50" s="15" t="s">
        <v>114</v>
      </c>
      <c r="H50" s="15" t="s">
        <v>114</v>
      </c>
      <c r="I50" s="15" t="s">
        <v>114</v>
      </c>
      <c r="J50" s="15"/>
      <c r="K50" s="15"/>
      <c r="L50" s="15"/>
      <c r="M50" s="15"/>
      <c r="N50" s="15"/>
      <c r="O50" s="15"/>
      <c r="P50" s="15"/>
      <c r="Q50" s="15"/>
      <c r="R50" s="15"/>
    </row>
    <row r="51" spans="1:18" x14ac:dyDescent="0.25">
      <c r="G51" s="27"/>
      <c r="H51" s="27"/>
      <c r="I51" s="27"/>
    </row>
  </sheetData>
  <mergeCells count="12">
    <mergeCell ref="X1:Z1"/>
    <mergeCell ref="X2:Z2"/>
    <mergeCell ref="M5:O5"/>
    <mergeCell ref="P5:R5"/>
    <mergeCell ref="A5:A6"/>
    <mergeCell ref="B5:B6"/>
    <mergeCell ref="C5:C6"/>
    <mergeCell ref="D5:D6"/>
    <mergeCell ref="E5:E6"/>
    <mergeCell ref="F5:F6"/>
    <mergeCell ref="G5:I5"/>
    <mergeCell ref="J5:L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4191-DAFA-437C-B91C-B6DB59C71969}">
  <dimension ref="A1:O22"/>
  <sheetViews>
    <sheetView workbookViewId="0">
      <selection activeCell="K23" sqref="K23"/>
    </sheetView>
  </sheetViews>
  <sheetFormatPr baseColWidth="10" defaultRowHeight="15" x14ac:dyDescent="0.25"/>
  <cols>
    <col min="1" max="1" width="13.85546875" customWidth="1"/>
    <col min="2" max="2" width="16.85546875" customWidth="1"/>
    <col min="3" max="3" width="42" customWidth="1"/>
    <col min="4" max="4" width="34.5703125" customWidth="1"/>
    <col min="5" max="5" width="10.42578125" customWidth="1"/>
    <col min="6" max="6" width="11.28515625" customWidth="1"/>
    <col min="7" max="14" width="13.85546875" customWidth="1"/>
  </cols>
  <sheetData>
    <row r="1" spans="1:15" ht="22.5" x14ac:dyDescent="0.25">
      <c r="A1" s="12" t="s">
        <v>90</v>
      </c>
      <c r="B1" s="12" t="s">
        <v>91</v>
      </c>
      <c r="C1" s="12" t="s">
        <v>92</v>
      </c>
      <c r="D1" s="12" t="s">
        <v>93</v>
      </c>
      <c r="E1" s="13" t="s">
        <v>94</v>
      </c>
      <c r="F1" s="13" t="s">
        <v>148</v>
      </c>
      <c r="G1" s="12" t="s">
        <v>95</v>
      </c>
      <c r="H1" s="12" t="s">
        <v>96</v>
      </c>
      <c r="I1" s="12" t="s">
        <v>97</v>
      </c>
      <c r="J1" s="14" t="s">
        <v>98</v>
      </c>
      <c r="K1" s="12" t="s">
        <v>99</v>
      </c>
      <c r="L1" s="13" t="s">
        <v>100</v>
      </c>
      <c r="M1" s="12" t="s">
        <v>101</v>
      </c>
      <c r="N1" s="12" t="s">
        <v>102</v>
      </c>
      <c r="O1" s="38" t="s">
        <v>149</v>
      </c>
    </row>
    <row r="2" spans="1:15" x14ac:dyDescent="0.25">
      <c r="A2" s="15" t="s">
        <v>103</v>
      </c>
      <c r="B2" s="16" t="s">
        <v>104</v>
      </c>
      <c r="C2" s="15" t="s">
        <v>69</v>
      </c>
      <c r="D2" s="17" t="s">
        <v>140</v>
      </c>
      <c r="E2" s="18">
        <v>2880</v>
      </c>
      <c r="F2" s="37">
        <f>E2/2473000</f>
        <v>1.1645774363121715E-3</v>
      </c>
      <c r="G2" s="15" t="s">
        <v>105</v>
      </c>
      <c r="H2" s="15" t="s">
        <v>141</v>
      </c>
      <c r="I2" s="19" t="s">
        <v>143</v>
      </c>
      <c r="J2" s="19" t="s">
        <v>153</v>
      </c>
      <c r="K2" s="21" t="s">
        <v>151</v>
      </c>
      <c r="L2" s="22">
        <v>3400000</v>
      </c>
      <c r="M2" s="23" t="s">
        <v>106</v>
      </c>
      <c r="N2" s="15" t="s">
        <v>107</v>
      </c>
      <c r="O2" s="15" t="s">
        <v>150</v>
      </c>
    </row>
    <row r="3" spans="1:15" x14ac:dyDescent="0.25">
      <c r="A3" s="15" t="s">
        <v>103</v>
      </c>
      <c r="B3" s="16" t="s">
        <v>104</v>
      </c>
      <c r="C3" s="15" t="s">
        <v>69</v>
      </c>
      <c r="D3" s="17" t="s">
        <v>142</v>
      </c>
      <c r="E3" s="18">
        <f>16236</f>
        <v>16236</v>
      </c>
      <c r="F3" s="37">
        <f t="shared" ref="F3:F12" si="0">E3/2473000</f>
        <v>6.5653052972098665E-3</v>
      </c>
      <c r="G3" s="15" t="s">
        <v>105</v>
      </c>
      <c r="H3" s="15" t="s">
        <v>144</v>
      </c>
      <c r="I3" s="19" t="s">
        <v>147</v>
      </c>
      <c r="J3" s="19" t="s">
        <v>156</v>
      </c>
      <c r="K3" s="21" t="s">
        <v>155</v>
      </c>
      <c r="L3" s="22">
        <v>500000</v>
      </c>
      <c r="M3" s="23" t="s">
        <v>106</v>
      </c>
      <c r="N3" s="15" t="s">
        <v>107</v>
      </c>
      <c r="O3" s="15" t="s">
        <v>150</v>
      </c>
    </row>
    <row r="4" spans="1:15" x14ac:dyDescent="0.25">
      <c r="A4" s="15" t="s">
        <v>103</v>
      </c>
      <c r="B4" s="16" t="s">
        <v>104</v>
      </c>
      <c r="C4" s="15" t="s">
        <v>69</v>
      </c>
      <c r="D4" s="17" t="s">
        <v>146</v>
      </c>
      <c r="E4" s="18">
        <v>3420</v>
      </c>
      <c r="F4" s="37">
        <f t="shared" si="0"/>
        <v>1.3829357056207036E-3</v>
      </c>
      <c r="G4" s="15" t="s">
        <v>105</v>
      </c>
      <c r="H4" s="15" t="s">
        <v>145</v>
      </c>
      <c r="I4" s="19" t="s">
        <v>143</v>
      </c>
      <c r="J4" s="19" t="s">
        <v>152</v>
      </c>
      <c r="K4" s="21" t="s">
        <v>151</v>
      </c>
      <c r="L4" s="22">
        <v>3400000</v>
      </c>
      <c r="M4" s="23" t="s">
        <v>106</v>
      </c>
      <c r="N4" s="15" t="s">
        <v>107</v>
      </c>
      <c r="O4" s="15" t="s">
        <v>150</v>
      </c>
    </row>
    <row r="5" spans="1:15" x14ac:dyDescent="0.25">
      <c r="A5" s="15" t="s">
        <v>103</v>
      </c>
      <c r="B5" s="16" t="s">
        <v>104</v>
      </c>
      <c r="C5" s="15" t="s">
        <v>69</v>
      </c>
      <c r="D5" s="17" t="s">
        <v>140</v>
      </c>
      <c r="E5" s="18">
        <v>3600</v>
      </c>
      <c r="F5" s="37">
        <f t="shared" si="0"/>
        <v>1.4557217953902143E-3</v>
      </c>
      <c r="G5" s="15" t="s">
        <v>105</v>
      </c>
      <c r="H5" s="15" t="s">
        <v>141</v>
      </c>
      <c r="I5" s="19" t="s">
        <v>153</v>
      </c>
      <c r="J5" s="19" t="s">
        <v>153</v>
      </c>
      <c r="K5" s="21" t="s">
        <v>151</v>
      </c>
      <c r="L5" s="22">
        <v>3400000</v>
      </c>
      <c r="M5" s="23" t="s">
        <v>106</v>
      </c>
      <c r="N5" s="15" t="s">
        <v>107</v>
      </c>
      <c r="O5" s="15" t="s">
        <v>150</v>
      </c>
    </row>
    <row r="6" spans="1:15" x14ac:dyDescent="0.25">
      <c r="A6" s="15" t="s">
        <v>103</v>
      </c>
      <c r="B6" s="16" t="s">
        <v>104</v>
      </c>
      <c r="C6" s="15" t="s">
        <v>81</v>
      </c>
      <c r="D6" s="17" t="s">
        <v>139</v>
      </c>
      <c r="E6" s="18">
        <v>7173</v>
      </c>
      <c r="F6" s="37">
        <f>E6/2473473</f>
        <v>2.8999710124185708E-3</v>
      </c>
      <c r="G6" s="15" t="s">
        <v>105</v>
      </c>
      <c r="H6" s="15" t="s">
        <v>138</v>
      </c>
      <c r="I6" s="19" t="s">
        <v>143</v>
      </c>
      <c r="J6" s="19" t="s">
        <v>154</v>
      </c>
      <c r="K6" s="21" t="s">
        <v>151</v>
      </c>
      <c r="L6" s="22">
        <v>1700000</v>
      </c>
      <c r="M6" s="23" t="s">
        <v>106</v>
      </c>
      <c r="N6" s="15" t="s">
        <v>107</v>
      </c>
      <c r="O6" s="15" t="s">
        <v>150</v>
      </c>
    </row>
    <row r="7" spans="1:15" x14ac:dyDescent="0.25">
      <c r="A7" s="15" t="s">
        <v>103</v>
      </c>
      <c r="B7" s="16" t="s">
        <v>158</v>
      </c>
      <c r="C7" s="15" t="s">
        <v>69</v>
      </c>
      <c r="D7" s="15" t="s">
        <v>169</v>
      </c>
      <c r="E7" s="36">
        <v>5125</v>
      </c>
      <c r="F7" s="37">
        <f t="shared" ref="F7:F12" si="1">E7/2473473</f>
        <v>2.0719854229255788E-3</v>
      </c>
      <c r="G7" s="15" t="s">
        <v>159</v>
      </c>
      <c r="H7" s="15" t="s">
        <v>167</v>
      </c>
      <c r="I7" s="19" t="s">
        <v>143</v>
      </c>
      <c r="J7" s="20" t="s">
        <v>178</v>
      </c>
      <c r="K7" s="21" t="s">
        <v>177</v>
      </c>
      <c r="L7" s="22">
        <v>12000</v>
      </c>
      <c r="M7" s="23" t="s">
        <v>106</v>
      </c>
      <c r="N7" s="15" t="s">
        <v>107</v>
      </c>
      <c r="O7" s="15" t="s">
        <v>150</v>
      </c>
    </row>
    <row r="8" spans="1:15" x14ac:dyDescent="0.25">
      <c r="A8" s="15" t="s">
        <v>103</v>
      </c>
      <c r="B8" s="16" t="s">
        <v>158</v>
      </c>
      <c r="C8" s="15" t="s">
        <v>73</v>
      </c>
      <c r="D8" s="15" t="s">
        <v>170</v>
      </c>
      <c r="E8" s="36">
        <f>27815.734+'BASE '!K28</f>
        <v>56769.172999999995</v>
      </c>
      <c r="F8" s="37">
        <f t="shared" si="1"/>
        <v>2.2951199790739577E-2</v>
      </c>
      <c r="G8" s="15" t="s">
        <v>160</v>
      </c>
      <c r="H8" s="15" t="s">
        <v>165</v>
      </c>
      <c r="I8" s="19" t="s">
        <v>147</v>
      </c>
      <c r="J8" s="51" t="s">
        <v>176</v>
      </c>
      <c r="K8" s="21" t="s">
        <v>151</v>
      </c>
      <c r="L8" s="22">
        <v>1700000</v>
      </c>
      <c r="M8" s="23" t="s">
        <v>106</v>
      </c>
      <c r="N8" s="15" t="s">
        <v>107</v>
      </c>
      <c r="O8" s="15" t="s">
        <v>150</v>
      </c>
    </row>
    <row r="9" spans="1:15" x14ac:dyDescent="0.25">
      <c r="A9" s="15" t="s">
        <v>103</v>
      </c>
      <c r="B9" s="16" t="s">
        <v>158</v>
      </c>
      <c r="C9" s="15" t="s">
        <v>81</v>
      </c>
      <c r="D9" s="17" t="s">
        <v>139</v>
      </c>
      <c r="E9" s="36">
        <v>5379.8339999999998</v>
      </c>
      <c r="F9" s="37">
        <f t="shared" si="1"/>
        <v>2.1750122196603724E-3</v>
      </c>
      <c r="G9" s="15" t="s">
        <v>161</v>
      </c>
      <c r="H9" s="15" t="s">
        <v>138</v>
      </c>
      <c r="I9" s="19" t="s">
        <v>143</v>
      </c>
      <c r="J9" s="19" t="s">
        <v>154</v>
      </c>
      <c r="K9" s="21" t="s">
        <v>151</v>
      </c>
      <c r="L9" s="22">
        <v>1700000</v>
      </c>
      <c r="M9" s="23" t="s">
        <v>106</v>
      </c>
      <c r="N9" s="15" t="s">
        <v>107</v>
      </c>
      <c r="O9" s="15" t="s">
        <v>150</v>
      </c>
    </row>
    <row r="10" spans="1:15" x14ac:dyDescent="0.25">
      <c r="A10" s="15" t="s">
        <v>103</v>
      </c>
      <c r="B10" s="16" t="s">
        <v>158</v>
      </c>
      <c r="C10" s="15" t="s">
        <v>81</v>
      </c>
      <c r="D10" s="15" t="s">
        <v>171</v>
      </c>
      <c r="E10" s="36">
        <v>19618.418000000001</v>
      </c>
      <c r="F10" s="37">
        <f t="shared" si="1"/>
        <v>7.9315270471923497E-3</v>
      </c>
      <c r="G10" s="15" t="s">
        <v>162</v>
      </c>
      <c r="H10" s="15" t="s">
        <v>166</v>
      </c>
      <c r="I10" s="19" t="s">
        <v>147</v>
      </c>
      <c r="J10" s="20" t="s">
        <v>175</v>
      </c>
      <c r="K10" s="21" t="s">
        <v>151</v>
      </c>
      <c r="L10" s="22">
        <v>3250000</v>
      </c>
      <c r="M10" s="23" t="s">
        <v>106</v>
      </c>
      <c r="N10" s="15" t="s">
        <v>107</v>
      </c>
      <c r="O10" s="15" t="s">
        <v>150</v>
      </c>
    </row>
    <row r="11" spans="1:15" x14ac:dyDescent="0.25">
      <c r="A11" s="15" t="s">
        <v>103</v>
      </c>
      <c r="B11" s="16" t="s">
        <v>158</v>
      </c>
      <c r="C11" s="15" t="s">
        <v>81</v>
      </c>
      <c r="D11" s="17" t="s">
        <v>139</v>
      </c>
      <c r="E11" s="36">
        <v>1793.278</v>
      </c>
      <c r="F11" s="37">
        <f t="shared" si="1"/>
        <v>7.250040732201241E-4</v>
      </c>
      <c r="G11" s="15" t="s">
        <v>163</v>
      </c>
      <c r="H11" s="15" t="s">
        <v>138</v>
      </c>
      <c r="I11" s="19" t="s">
        <v>143</v>
      </c>
      <c r="J11" s="19" t="s">
        <v>154</v>
      </c>
      <c r="K11" s="21" t="s">
        <v>151</v>
      </c>
      <c r="L11" s="22">
        <v>1700000</v>
      </c>
      <c r="M11" s="23" t="s">
        <v>106</v>
      </c>
      <c r="N11" s="15" t="s">
        <v>107</v>
      </c>
      <c r="O11" s="15" t="s">
        <v>150</v>
      </c>
    </row>
    <row r="12" spans="1:15" x14ac:dyDescent="0.25">
      <c r="A12" s="15" t="s">
        <v>103</v>
      </c>
      <c r="B12" s="16" t="s">
        <v>158</v>
      </c>
      <c r="C12" s="15" t="s">
        <v>81</v>
      </c>
      <c r="D12" s="15" t="s">
        <v>172</v>
      </c>
      <c r="E12" s="36">
        <v>1501.9480000000001</v>
      </c>
      <c r="F12" s="37">
        <f t="shared" si="1"/>
        <v>6.0722231453506871E-4</v>
      </c>
      <c r="G12" s="15" t="s">
        <v>164</v>
      </c>
      <c r="H12" s="15" t="s">
        <v>168</v>
      </c>
      <c r="I12" s="19" t="s">
        <v>173</v>
      </c>
      <c r="J12" s="20" t="s">
        <v>174</v>
      </c>
      <c r="K12" s="21" t="s">
        <v>151</v>
      </c>
      <c r="L12" s="22">
        <v>1700000</v>
      </c>
      <c r="M12" s="23" t="s">
        <v>106</v>
      </c>
      <c r="N12" s="15" t="s">
        <v>107</v>
      </c>
      <c r="O12" s="15" t="s">
        <v>150</v>
      </c>
    </row>
    <row r="13" spans="1:15" x14ac:dyDescent="0.25">
      <c r="A13" s="15"/>
      <c r="B13" s="16"/>
      <c r="C13" s="15"/>
      <c r="D13" s="15"/>
      <c r="E13" s="18"/>
      <c r="F13" s="18"/>
      <c r="G13" s="15"/>
      <c r="H13" s="15"/>
      <c r="I13" s="19"/>
      <c r="J13" s="20"/>
      <c r="K13" s="21"/>
      <c r="L13" s="22"/>
      <c r="M13" s="23"/>
      <c r="N13" s="15"/>
      <c r="O13" s="39"/>
    </row>
    <row r="14" spans="1:15" x14ac:dyDescent="0.25">
      <c r="A14" s="15"/>
      <c r="B14" s="16"/>
      <c r="C14" s="15"/>
      <c r="D14" s="15"/>
      <c r="E14" s="18"/>
      <c r="F14" s="18"/>
      <c r="G14" s="15"/>
      <c r="H14" s="15"/>
      <c r="I14" s="19"/>
      <c r="J14" s="20"/>
      <c r="K14" s="21"/>
      <c r="L14" s="22"/>
      <c r="M14" s="23"/>
      <c r="N14" s="15"/>
      <c r="O14" s="39"/>
    </row>
    <row r="15" spans="1:15" x14ac:dyDescent="0.25">
      <c r="A15" s="15"/>
      <c r="B15" s="16"/>
      <c r="C15" s="15"/>
      <c r="D15" s="15"/>
      <c r="E15" s="18"/>
      <c r="F15" s="18"/>
      <c r="G15" s="15"/>
      <c r="H15" s="15"/>
      <c r="I15" s="19"/>
      <c r="J15" s="20"/>
      <c r="K15" s="21"/>
      <c r="L15" s="22"/>
      <c r="M15" s="23"/>
      <c r="N15" s="15"/>
      <c r="O15" s="39"/>
    </row>
    <row r="16" spans="1:15" x14ac:dyDescent="0.25">
      <c r="A16" s="15"/>
      <c r="B16" s="16"/>
      <c r="C16" s="15"/>
      <c r="D16" s="15"/>
      <c r="E16" s="18"/>
      <c r="F16" s="18"/>
      <c r="G16" s="15"/>
      <c r="H16" s="15"/>
      <c r="I16" s="19"/>
      <c r="J16" s="20"/>
      <c r="K16" s="21"/>
      <c r="L16" s="22"/>
      <c r="M16" s="23"/>
      <c r="N16" s="15"/>
      <c r="O16" s="39"/>
    </row>
    <row r="21" spans="2:10" x14ac:dyDescent="0.25">
      <c r="B21" s="28"/>
      <c r="C21" s="29"/>
      <c r="D21" s="30"/>
      <c r="E21" s="31"/>
      <c r="F21" s="31"/>
      <c r="G21" s="32"/>
      <c r="H21" s="33"/>
      <c r="I21" s="33"/>
      <c r="J21" s="34"/>
    </row>
    <row r="22" spans="2:10" x14ac:dyDescent="0.25">
      <c r="B22" s="28"/>
      <c r="C22" s="29"/>
      <c r="D22" s="30"/>
      <c r="E22" s="31"/>
      <c r="F22" s="31"/>
      <c r="G22" s="35"/>
      <c r="H22" s="33"/>
      <c r="I22" s="33"/>
      <c r="J22" s="34"/>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vt:lpstr>
      <vt:lpstr>GLOSA 14,16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Nayadeth Elizabeth Flores Hermosilla</dc:creator>
  <cp:lastModifiedBy>Nayadeth Elizabeth Flores Hermosilla</cp:lastModifiedBy>
  <cp:lastPrinted>2023-04-24T21:39:01Z</cp:lastPrinted>
  <dcterms:created xsi:type="dcterms:W3CDTF">2023-04-18T19:30:58Z</dcterms:created>
  <dcterms:modified xsi:type="dcterms:W3CDTF">2023-07-19T20:09:14Z</dcterms:modified>
</cp:coreProperties>
</file>